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w\Desktop\23 сесія\"/>
    </mc:Choice>
  </mc:AlternateContent>
  <bookViews>
    <workbookView xWindow="0" yWindow="0" windowWidth="19200" windowHeight="8130" tabRatio="500"/>
  </bookViews>
  <sheets>
    <sheet name="Лист1" sheetId="1" r:id="rId1"/>
  </sheets>
  <definedNames>
    <definedName name="_xlnm.Print_Area" localSheetId="0">Лист1!$A$1:$I$120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0" i="1" l="1"/>
  <c r="E79" i="1"/>
  <c r="E37" i="1"/>
  <c r="E34" i="1"/>
  <c r="E33" i="1"/>
  <c r="E32" i="1"/>
  <c r="I105" i="1"/>
  <c r="H105" i="1" s="1"/>
  <c r="G105" i="1" s="1"/>
  <c r="F105" i="1" s="1"/>
  <c r="E105" i="1" s="1"/>
  <c r="I104" i="1"/>
  <c r="H104" i="1" s="1"/>
  <c r="G104" i="1" s="1"/>
  <c r="F104" i="1" s="1"/>
  <c r="E104" i="1" s="1"/>
  <c r="I103" i="1"/>
  <c r="H103" i="1" s="1"/>
  <c r="G103" i="1" s="1"/>
  <c r="F103" i="1" s="1"/>
  <c r="E103" i="1" s="1"/>
  <c r="I102" i="1"/>
  <c r="H102" i="1" s="1"/>
  <c r="G102" i="1" s="1"/>
  <c r="F102" i="1" s="1"/>
  <c r="E102" i="1" s="1"/>
  <c r="I101" i="1"/>
  <c r="H101" i="1" s="1"/>
  <c r="G101" i="1" s="1"/>
  <c r="F101" i="1" s="1"/>
  <c r="E101" i="1" s="1"/>
  <c r="I100" i="1"/>
  <c r="H100" i="1" s="1"/>
  <c r="G100" i="1" s="1"/>
  <c r="F100" i="1" s="1"/>
  <c r="E100" i="1" s="1"/>
  <c r="I99" i="1"/>
  <c r="H99" i="1" s="1"/>
  <c r="G99" i="1" s="1"/>
  <c r="F99" i="1" s="1"/>
  <c r="E99" i="1" s="1"/>
  <c r="I98" i="1"/>
  <c r="H98" i="1" s="1"/>
  <c r="G98" i="1" s="1"/>
  <c r="F98" i="1" s="1"/>
  <c r="E98" i="1" s="1"/>
  <c r="I97" i="1"/>
  <c r="H97" i="1" s="1"/>
  <c r="G97" i="1" s="1"/>
  <c r="F97" i="1" s="1"/>
  <c r="E97" i="1" s="1"/>
  <c r="I96" i="1"/>
  <c r="H96" i="1" s="1"/>
  <c r="G96" i="1" s="1"/>
  <c r="F96" i="1" s="1"/>
  <c r="E96" i="1" s="1"/>
  <c r="I94" i="1"/>
  <c r="H94" i="1" s="1"/>
  <c r="G94" i="1" s="1"/>
  <c r="F94" i="1" s="1"/>
  <c r="E94" i="1" s="1"/>
  <c r="E93" i="1"/>
  <c r="I92" i="1"/>
  <c r="H92" i="1" s="1"/>
  <c r="I91" i="1"/>
  <c r="H91" i="1" s="1"/>
  <c r="G91" i="1" s="1"/>
  <c r="E90" i="1"/>
  <c r="I82" i="1"/>
  <c r="H82" i="1"/>
  <c r="G82" i="1"/>
  <c r="F82" i="1"/>
  <c r="I81" i="1"/>
  <c r="H81" i="1"/>
  <c r="G81" i="1"/>
  <c r="F81" i="1"/>
  <c r="E74" i="1"/>
  <c r="E72" i="1"/>
  <c r="E70" i="1"/>
  <c r="E67" i="1"/>
  <c r="E66" i="1"/>
  <c r="E65" i="1"/>
  <c r="E64" i="1"/>
  <c r="E63" i="1"/>
  <c r="E62" i="1"/>
  <c r="E61" i="1"/>
  <c r="I60" i="1"/>
  <c r="H60" i="1"/>
  <c r="G60" i="1"/>
  <c r="F60" i="1"/>
  <c r="E58" i="1"/>
  <c r="E57" i="1"/>
  <c r="E56" i="1"/>
  <c r="E55" i="1"/>
  <c r="E53" i="1"/>
  <c r="E52" i="1"/>
  <c r="E51" i="1"/>
  <c r="E50" i="1"/>
  <c r="E49" i="1"/>
  <c r="E48" i="1"/>
  <c r="I47" i="1"/>
  <c r="H47" i="1"/>
  <c r="G47" i="1"/>
  <c r="F47" i="1"/>
  <c r="E46" i="1"/>
  <c r="E45" i="1"/>
  <c r="E44" i="1"/>
  <c r="E43" i="1"/>
  <c r="I42" i="1"/>
  <c r="I78" i="1" s="1"/>
  <c r="H42" i="1"/>
  <c r="G42" i="1"/>
  <c r="G78" i="1" s="1"/>
  <c r="G83" i="1" s="1"/>
  <c r="G107" i="1" s="1"/>
  <c r="F42" i="1"/>
  <c r="F41" i="1" s="1"/>
  <c r="E39" i="1"/>
  <c r="E36" i="1"/>
  <c r="I35" i="1"/>
  <c r="H35" i="1"/>
  <c r="G35" i="1"/>
  <c r="F35" i="1"/>
  <c r="E31" i="1"/>
  <c r="I29" i="1"/>
  <c r="H29" i="1"/>
  <c r="G29" i="1"/>
  <c r="F29" i="1"/>
  <c r="I83" i="1" l="1"/>
  <c r="I107" i="1" s="1"/>
  <c r="H106" i="1"/>
  <c r="E60" i="1"/>
  <c r="E81" i="1"/>
  <c r="E82" i="1"/>
  <c r="H41" i="1"/>
  <c r="E47" i="1"/>
  <c r="E42" i="1"/>
  <c r="H78" i="1"/>
  <c r="H83" i="1" s="1"/>
  <c r="H107" i="1" s="1"/>
  <c r="F78" i="1"/>
  <c r="F83" i="1" s="1"/>
  <c r="F107" i="1" s="1"/>
  <c r="I106" i="1"/>
  <c r="I108" i="1" s="1"/>
  <c r="G106" i="1"/>
  <c r="G108" i="1" s="1"/>
  <c r="E35" i="1"/>
  <c r="E29" i="1"/>
  <c r="F106" i="1"/>
  <c r="F91" i="1"/>
  <c r="G92" i="1"/>
  <c r="F92" i="1" s="1"/>
  <c r="E92" i="1" s="1"/>
  <c r="H88" i="1"/>
  <c r="G41" i="1"/>
  <c r="I41" i="1"/>
  <c r="I88" i="1"/>
  <c r="H108" i="1" l="1"/>
  <c r="E41" i="1"/>
  <c r="E107" i="1"/>
  <c r="E78" i="1"/>
  <c r="E83" i="1" s="1"/>
  <c r="E106" i="1"/>
  <c r="F108" i="1"/>
  <c r="E91" i="1"/>
  <c r="E88" i="1" s="1"/>
  <c r="F88" i="1"/>
  <c r="G88" i="1"/>
  <c r="E108" i="1" l="1"/>
</calcChain>
</file>

<file path=xl/sharedStrings.xml><?xml version="1.0" encoding="utf-8"?>
<sst xmlns="http://schemas.openxmlformats.org/spreadsheetml/2006/main" count="136" uniqueCount="126">
  <si>
    <t>Найменування показника</t>
  </si>
  <si>
    <t>Код рядка</t>
  </si>
  <si>
    <t>Плановий рік  (усього)</t>
  </si>
  <si>
    <t>У тому числі за кварталами</t>
  </si>
  <si>
    <t xml:space="preserve">І </t>
  </si>
  <si>
    <t xml:space="preserve">ІІ </t>
  </si>
  <si>
    <t xml:space="preserve">ІІІ </t>
  </si>
  <si>
    <t>ІV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</si>
  <si>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</si>
  <si>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</si>
  <si>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 у тому числі:</t>
  </si>
  <si>
    <t>Від основної діяльності,з них за рахунок:</t>
  </si>
  <si>
    <t>110</t>
  </si>
  <si>
    <t>платні послуги</t>
  </si>
  <si>
    <t>Цільовий дохід з  бюджетів всіх рівнів та благодійної допомоги</t>
  </si>
  <si>
    <t>Інший операційний дохід</t>
  </si>
  <si>
    <t xml:space="preserve">  за оренду приміщень</t>
  </si>
  <si>
    <t xml:space="preserve">  відшкодування комунальних платежів</t>
  </si>
  <si>
    <t xml:space="preserve">  інше</t>
  </si>
  <si>
    <t>Операційні витрати, в т.ч.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</si>
  <si>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</si>
  <si>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</si>
  <si>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</si>
  <si>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</si>
  <si>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</si>
  <si>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</si>
  <si>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</si>
  <si>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</si>
  <si>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</si>
  <si>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</si>
  <si>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теплопостачання</t>
  </si>
  <si>
    <t>На оплату послуг (крім комунальних)</t>
  </si>
  <si>
    <t>Витрати на отримання ліцензії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</si>
  <si>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</si>
  <si>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</si>
  <si>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</si>
  <si>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</si>
  <si>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матеріальні витрати (розшифрувати)</t>
  </si>
  <si>
    <t>Інші операційні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</si>
  <si>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</si>
  <si>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</si>
  <si>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</si>
  <si>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</si>
  <si>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</si>
  <si>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оплата праці</t>
  </si>
  <si>
    <t>відрахування на соціальні заходи</t>
  </si>
  <si>
    <t>витрати на обслуговування оргтехніки</t>
  </si>
  <si>
    <t>бланкова продукція</t>
  </si>
  <si>
    <t>обладнання та інші малоцінні предмети</t>
  </si>
  <si>
    <t>юридичні та нотаріальні послуги</t>
  </si>
  <si>
    <t>витрати на охорону  та навчання працівників</t>
  </si>
  <si>
    <t>Оплата податків,зборів, обов’язкових платежів</t>
  </si>
  <si>
    <t>На соціальне забезпечення населення(виплата пільгової пенсії)</t>
  </si>
  <si>
    <t>Інші витрати від операційної діяльності (розшифрувати)</t>
  </si>
  <si>
    <t>ІІ.Елементи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</si>
  <si>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</si>
  <si>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</si>
  <si>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</si>
  <si>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ІІІ.Інвенстиційна діяльність</t>
  </si>
  <si>
    <t>Доходи від інвестиційної діяльності, у т.ч.:</t>
  </si>
  <si>
    <t>Придбання обладнання ,техніки та предметів довгострокового користування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</si>
  <si>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</si>
  <si>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</si>
  <si>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</si>
  <si>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</si>
  <si>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</si>
  <si>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</si>
  <si>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</si>
  <si>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</si>
  <si>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</si>
  <si>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</si>
  <si>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</si>
  <si>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</si>
  <si>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</si>
  <si>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</si>
  <si>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</si>
  <si>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</si>
  <si>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</si>
  <si>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</si>
  <si>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</si>
  <si>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</si>
  <si>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</si>
  <si>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</si>
  <si>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</si>
  <si>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</si>
  <si>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</t>
  </si>
  <si>
    <r>
      <t>-</t>
    </r>
    <r>
      <rPr>
        <i/>
        <sz val="14"/>
        <color rgb="FF000000"/>
        <rFont val="Times New Roman"/>
        <family val="1"/>
        <charset val="204"/>
      </rPr>
      <t>коштів від медичного обслуговування населення за договорами з Національної службою здоров’я України(далі –НЗСУ) згідно з державною програмою медичних гарантій</t>
    </r>
    <r>
      <rPr>
        <sz val="14"/>
        <color rgb="FF000000"/>
        <rFont val="Times New Roman"/>
        <family val="1"/>
        <charset val="204"/>
      </rPr>
      <t xml:space="preserve">: </t>
    </r>
  </si>
  <si>
    <r>
      <t>Інший  дохід,</t>
    </r>
    <r>
      <rPr>
        <sz val="14"/>
        <color rgb="FF000000"/>
        <rFont val="Times New Roman"/>
        <family val="1"/>
        <charset val="204"/>
      </rPr>
      <t>у тому числі</t>
    </r>
  </si>
  <si>
    <r>
      <t xml:space="preserve">Неопераційний дохід </t>
    </r>
    <r>
      <rPr>
        <sz val="14"/>
        <color rgb="FF000000"/>
        <rFont val="Times New Roman"/>
        <family val="1"/>
        <charset val="204"/>
      </rPr>
      <t>(амортизація НА та ОЗ)</t>
    </r>
  </si>
  <si>
    <t>Олександр ПОЛІЩУК</t>
  </si>
  <si>
    <t>на 2024 рік</t>
  </si>
  <si>
    <t xml:space="preserve">Підприємство  </t>
  </si>
  <si>
    <t>Комунальне підприємство "Комунальне некомерційне підприємство "Центр первинної медико-санітарної допомоги" Тетіївської міської ради 41964879</t>
  </si>
  <si>
    <t xml:space="preserve">Організаційно-правова форма </t>
  </si>
  <si>
    <t xml:space="preserve">Комунальне некомерційне підприємство </t>
  </si>
  <si>
    <t>Територія</t>
  </si>
  <si>
    <t>Київська область</t>
  </si>
  <si>
    <r>
      <rPr>
        <sz val="14"/>
        <rFont val="Times New Roman"/>
        <family val="1"/>
        <charset val="204"/>
      </rP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</si>
  <si>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Тетіївська міська рада</t>
  </si>
  <si>
    <t xml:space="preserve">Галузь     </t>
  </si>
  <si>
    <t>Охорона здоров'я</t>
  </si>
  <si>
    <t xml:space="preserve">Вид економічної діяльності    </t>
  </si>
  <si>
    <t>Одиниця виміру: тис. гривень</t>
  </si>
  <si>
    <t>Форма власності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</si>
  <si>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</si>
  <si>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</si>
  <si>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</si>
  <si>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</si>
  <si>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Загальна медична практика</t>
  </si>
  <si>
    <t>грн.</t>
  </si>
  <si>
    <t xml:space="preserve">Комунальна </t>
  </si>
  <si>
    <t>Київська область, Білоцерківський район, місто Тетіїв, вулиця Цвіткова,26</t>
  </si>
  <si>
    <t>(4560)5-15-24</t>
  </si>
  <si>
    <t xml:space="preserve">Факт 2023 року </t>
  </si>
  <si>
    <t>Директор</t>
  </si>
  <si>
    <t>(посада)</t>
  </si>
  <si>
    <t>(підпис)</t>
  </si>
  <si>
    <t xml:space="preserve">              (Власне ім'я ПРІЗВИЩЕ)</t>
  </si>
  <si>
    <t>Головний бухгалтер</t>
  </si>
  <si>
    <t>Віктор СОСУНОВИЧ</t>
  </si>
  <si>
    <t>Комунального підприємства "Комунальне некомерційне підприємство                                                                                                                      "Центр первинної медико-санітарної допомоги" Тетіївської міської ради</t>
  </si>
  <si>
    <t>Фінансовий план 2023 року</t>
  </si>
  <si>
    <t>Фінансовий план (ПРОЄКТ)</t>
  </si>
  <si>
    <t>Додаток</t>
  </si>
  <si>
    <t>до рішення 23 сесії Тетіївської м/р</t>
  </si>
  <si>
    <t xml:space="preserve">   № --- 23-VІІІ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</si>
</sst>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/>
    <xf numFmtId="0" fontId="2" fillId="2" borderId="12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2" fillId="0" borderId="31" xfId="0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2" fillId="0" borderId="33" xfId="0" applyFont="1" applyBorder="1" applyAlignment="1" applyProtection="1"/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7" fillId="2" borderId="2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4" fillId="2" borderId="6" xfId="0" applyNumberFormat="1" applyFont="1" applyFill="1" applyBorder="1" applyAlignment="1" applyProtection="1">
      <alignment horizontal="center" vertical="center" wrapText="1"/>
    </xf>
    <xf numFmtId="165" fontId="3" fillId="2" borderId="8" xfId="0" applyNumberFormat="1" applyFont="1" applyFill="1" applyBorder="1" applyAlignment="1" applyProtection="1">
      <alignment horizontal="center" vertical="center" wrapText="1"/>
    </xf>
    <xf numFmtId="165" fontId="3" fillId="2" borderId="9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165" fontId="4" fillId="2" borderId="9" xfId="0" applyNumberFormat="1" applyFont="1" applyFill="1" applyBorder="1" applyAlignment="1" applyProtection="1">
      <alignment horizontal="center" vertical="center" wrapText="1"/>
    </xf>
    <xf numFmtId="165" fontId="4" fillId="2" borderId="8" xfId="0" applyNumberFormat="1" applyFont="1" applyFill="1" applyBorder="1" applyAlignment="1" applyProtection="1">
      <alignment horizontal="center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165" fontId="2" fillId="2" borderId="13" xfId="0" applyNumberFormat="1" applyFont="1" applyFill="1" applyBorder="1" applyAlignment="1" applyProtection="1">
      <alignment horizontal="center" vertical="center" wrapText="1"/>
    </xf>
    <xf numFmtId="165" fontId="2" fillId="2" borderId="14" xfId="0" applyNumberFormat="1" applyFont="1" applyFill="1" applyBorder="1" applyAlignment="1" applyProtection="1">
      <alignment horizontal="center" vertical="center" wrapText="1"/>
    </xf>
    <xf numFmtId="165" fontId="7" fillId="2" borderId="13" xfId="0" applyNumberFormat="1" applyFont="1" applyFill="1" applyBorder="1" applyAlignment="1" applyProtection="1">
      <alignment horizontal="center" vertical="center" wrapText="1"/>
    </xf>
    <xf numFmtId="165" fontId="7" fillId="2" borderId="14" xfId="0" applyNumberFormat="1" applyFont="1" applyFill="1" applyBorder="1" applyAlignment="1" applyProtection="1">
      <alignment horizontal="center" vertical="center" wrapText="1"/>
    </xf>
    <xf numFmtId="165" fontId="2" fillId="2" borderId="15" xfId="0" applyNumberFormat="1" applyFont="1" applyFill="1" applyBorder="1" applyAlignment="1" applyProtection="1">
      <alignment horizontal="center" vertical="center" wrapText="1"/>
    </xf>
    <xf numFmtId="165" fontId="2" fillId="2" borderId="17" xfId="0" applyNumberFormat="1" applyFont="1" applyFill="1" applyBorder="1" applyAlignment="1" applyProtection="1">
      <alignment horizontal="center" vertical="center" wrapText="1"/>
    </xf>
    <xf numFmtId="165" fontId="8" fillId="2" borderId="17" xfId="0" applyNumberFormat="1" applyFont="1" applyFill="1" applyBorder="1" applyAlignment="1" applyProtection="1">
      <alignment horizontal="center" vertical="center" wrapText="1"/>
    </xf>
    <xf numFmtId="165" fontId="8" fillId="2" borderId="18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165" fontId="2" fillId="2" borderId="22" xfId="0" applyNumberFormat="1" applyFont="1" applyFill="1" applyBorder="1" applyAlignment="1" applyProtection="1">
      <alignment horizontal="center" vertical="center" wrapText="1"/>
    </xf>
    <xf numFmtId="165" fontId="3" fillId="2" borderId="23" xfId="0" applyNumberFormat="1" applyFont="1" applyFill="1" applyBorder="1" applyAlignment="1" applyProtection="1">
      <alignment horizontal="center" vertical="center" wrapText="1"/>
    </xf>
    <xf numFmtId="165" fontId="8" fillId="3" borderId="22" xfId="0" applyNumberFormat="1" applyFont="1" applyFill="1" applyBorder="1" applyAlignment="1" applyProtection="1">
      <alignment horizontal="center" vertical="center" wrapText="1"/>
    </xf>
    <xf numFmtId="165" fontId="8" fillId="3" borderId="24" xfId="0" applyNumberFormat="1" applyFont="1" applyFill="1" applyBorder="1" applyAlignment="1" applyProtection="1">
      <alignment horizontal="center" vertical="center" wrapText="1"/>
    </xf>
    <xf numFmtId="165" fontId="8" fillId="3" borderId="23" xfId="0" applyNumberFormat="1" applyFont="1" applyFill="1" applyBorder="1" applyAlignment="1" applyProtection="1">
      <alignment horizontal="center" vertical="center" wrapText="1"/>
    </xf>
    <xf numFmtId="165" fontId="3" fillId="2" borderId="25" xfId="0" applyNumberFormat="1" applyFont="1" applyFill="1" applyBorder="1" applyAlignment="1" applyProtection="1">
      <alignment horizontal="center" vertical="center" wrapText="1"/>
    </xf>
    <xf numFmtId="165" fontId="3" fillId="2" borderId="17" xfId="0" applyNumberFormat="1" applyFont="1" applyFill="1" applyBorder="1" applyAlignment="1" applyProtection="1">
      <alignment horizontal="center" vertical="center" wrapText="1"/>
    </xf>
    <xf numFmtId="165" fontId="4" fillId="2" borderId="26" xfId="0" applyNumberFormat="1" applyFont="1" applyFill="1" applyBorder="1" applyAlignment="1" applyProtection="1">
      <alignment horizontal="center" vertical="center" wrapText="1"/>
    </xf>
    <xf numFmtId="165" fontId="4" fillId="2" borderId="27" xfId="0" applyNumberFormat="1" applyFont="1" applyFill="1" applyBorder="1" applyAlignment="1" applyProtection="1">
      <alignment horizontal="center" vertical="center" wrapText="1"/>
    </xf>
    <xf numFmtId="165" fontId="4" fillId="2" borderId="28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top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applyProtection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0" xfId="0" applyFont="1" applyAlignment="1" applyProtection="1">
      <alignment horizontal="right"/>
    </xf>
    <xf numFmtId="0" fontId="3" fillId="2" borderId="1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view="pageBreakPreview" zoomScaleNormal="100" zoomScaleSheetLayoutView="100" zoomScalePageLayoutView="88" workbookViewId="0">
      <selection activeCell="A5" sqref="A5:I5"/>
    </sheetView>
  </sheetViews>
  <sheetFormatPr defaultColWidth="8.7109375" defaultRowHeight="15" x14ac:dyDescent="0.25"/>
  <cols>
    <col min="1" max="1" width="67.7109375" style="1" customWidth="1"/>
    <col min="2" max="2" width="7.7109375" customWidth="1"/>
    <col min="3" max="3" width="10.7109375" customWidth="1"/>
    <col min="4" max="4" width="14.7109375" customWidth="1"/>
    <col min="5" max="5" width="12.7109375" style="1" customWidth="1"/>
    <col min="6" max="9" width="10.7109375" style="1" customWidth="1"/>
  </cols>
  <sheetData>
    <row r="1" spans="1:10" ht="18.75" x14ac:dyDescent="0.3">
      <c r="A1" s="31"/>
      <c r="B1" s="3"/>
      <c r="C1" s="3"/>
      <c r="D1" s="3"/>
      <c r="E1" s="2"/>
      <c r="F1" s="2"/>
      <c r="G1" s="96" t="s">
        <v>123</v>
      </c>
      <c r="H1" s="96"/>
      <c r="I1" s="96"/>
      <c r="J1" s="3"/>
    </row>
    <row r="2" spans="1:10" ht="18.75" x14ac:dyDescent="0.3">
      <c r="A2" s="32"/>
      <c r="B2" s="3"/>
      <c r="C2" s="3"/>
      <c r="D2" s="3"/>
      <c r="E2" s="88" t="s">
        <v>124</v>
      </c>
      <c r="F2" s="88"/>
      <c r="G2" s="88"/>
      <c r="H2" s="88"/>
      <c r="I2" s="88"/>
      <c r="J2" s="3"/>
    </row>
    <row r="3" spans="1:10" ht="18.75" x14ac:dyDescent="0.3">
      <c r="A3" s="33"/>
      <c r="B3" s="3"/>
      <c r="C3" s="3"/>
      <c r="D3" s="3"/>
      <c r="E3" s="88" t="s">
        <v>125</v>
      </c>
      <c r="F3" s="88"/>
      <c r="G3" s="88"/>
      <c r="H3" s="88"/>
      <c r="I3" s="88"/>
      <c r="J3" s="3"/>
    </row>
    <row r="4" spans="1:10" ht="18.75" x14ac:dyDescent="0.3">
      <c r="A4" s="2"/>
      <c r="B4" s="3"/>
      <c r="C4" s="3"/>
      <c r="D4" s="3"/>
      <c r="E4" s="2"/>
      <c r="F4" s="2"/>
      <c r="G4" s="2"/>
      <c r="H4" s="2"/>
      <c r="I4" s="2"/>
      <c r="J4" s="3"/>
    </row>
    <row r="5" spans="1:10" ht="20.100000000000001" customHeight="1" x14ac:dyDescent="0.3">
      <c r="A5" s="94" t="s">
        <v>122</v>
      </c>
      <c r="B5" s="94"/>
      <c r="C5" s="94"/>
      <c r="D5" s="94"/>
      <c r="E5" s="94"/>
      <c r="F5" s="94"/>
      <c r="G5" s="94"/>
      <c r="H5" s="94"/>
      <c r="I5" s="94"/>
      <c r="J5" s="3"/>
    </row>
    <row r="6" spans="1:10" ht="9.9499999999999993" customHeight="1" x14ac:dyDescent="0.3">
      <c r="A6" s="34"/>
      <c r="B6" s="34"/>
      <c r="C6" s="34"/>
      <c r="D6" s="34"/>
      <c r="E6" s="34"/>
      <c r="F6" s="34"/>
      <c r="G6" s="34"/>
      <c r="H6" s="34"/>
      <c r="I6" s="34"/>
      <c r="J6" s="3"/>
    </row>
    <row r="7" spans="1:10" ht="39.950000000000003" customHeight="1" x14ac:dyDescent="0.3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3"/>
    </row>
    <row r="8" spans="1:10" ht="9.9499999999999993" customHeight="1" x14ac:dyDescent="0.3">
      <c r="A8" s="35"/>
      <c r="B8" s="35"/>
      <c r="C8" s="35"/>
      <c r="D8" s="35"/>
      <c r="E8" s="35"/>
      <c r="F8" s="35"/>
      <c r="G8" s="35"/>
      <c r="H8" s="35"/>
      <c r="I8" s="35"/>
      <c r="J8" s="3"/>
    </row>
    <row r="9" spans="1:10" ht="20.100000000000001" customHeight="1" x14ac:dyDescent="0.3">
      <c r="A9" s="94" t="s">
        <v>90</v>
      </c>
      <c r="B9" s="94"/>
      <c r="C9" s="94"/>
      <c r="D9" s="94"/>
      <c r="E9" s="94"/>
      <c r="F9" s="94"/>
      <c r="G9" s="94"/>
      <c r="H9" s="94"/>
      <c r="I9" s="94"/>
      <c r="J9" s="3"/>
    </row>
    <row r="10" spans="1:10" ht="20.100000000000001" customHeight="1" x14ac:dyDescent="0.3">
      <c r="A10" s="2"/>
      <c r="B10" s="3"/>
      <c r="C10" s="3"/>
      <c r="D10" s="3"/>
      <c r="E10" s="2"/>
      <c r="F10" s="2"/>
      <c r="G10" s="2"/>
      <c r="H10" s="2"/>
      <c r="I10" s="2"/>
      <c r="J10" s="3"/>
    </row>
    <row r="11" spans="1:10" ht="54.95" customHeight="1" x14ac:dyDescent="0.3">
      <c r="A11" s="36" t="s">
        <v>91</v>
      </c>
      <c r="B11" s="95" t="s">
        <v>92</v>
      </c>
      <c r="C11" s="95"/>
      <c r="D11" s="95"/>
      <c r="E11" s="95"/>
      <c r="F11" s="95"/>
      <c r="G11" s="95"/>
      <c r="H11" s="95"/>
      <c r="I11" s="95"/>
      <c r="J11" s="3"/>
    </row>
    <row r="12" spans="1:10" ht="20.100000000000001" customHeight="1" x14ac:dyDescent="0.3">
      <c r="A12" s="36" t="s">
        <v>93</v>
      </c>
      <c r="B12" s="92" t="s">
        <v>94</v>
      </c>
      <c r="C12" s="92"/>
      <c r="D12" s="92"/>
      <c r="E12" s="92"/>
      <c r="F12" s="92"/>
      <c r="G12" s="92"/>
      <c r="H12" s="92"/>
      <c r="I12" s="92"/>
      <c r="J12" s="3"/>
    </row>
    <row r="13" spans="1:10" ht="20.100000000000001" customHeight="1" x14ac:dyDescent="0.3">
      <c r="A13" s="37" t="s">
        <v>95</v>
      </c>
      <c r="B13" s="92" t="s">
        <v>96</v>
      </c>
      <c r="C13" s="92"/>
      <c r="D13" s="92"/>
      <c r="E13" s="92"/>
      <c r="F13" s="92"/>
      <c r="G13" s="92"/>
      <c r="H13" s="92"/>
      <c r="I13" s="92"/>
      <c r="J13" s="3"/>
    </row>
    <row r="14" spans="1:10" ht="20.100000000000001" customHeight="1" x14ac:dyDescent="0.3">
      <c r="A14" s="38" t="s">
        <v>97</v>
      </c>
      <c r="B14" s="92" t="s">
        <v>98</v>
      </c>
      <c r="C14" s="92"/>
      <c r="D14" s="92"/>
      <c r="E14" s="92"/>
      <c r="F14" s="92"/>
      <c r="G14" s="92"/>
      <c r="H14" s="92"/>
      <c r="I14" s="92"/>
      <c r="J14" s="3"/>
    </row>
    <row r="15" spans="1:10" ht="20.100000000000001" customHeight="1" x14ac:dyDescent="0.3">
      <c r="A15" s="38" t="s">
        <v>99</v>
      </c>
      <c r="B15" s="92" t="s">
        <v>100</v>
      </c>
      <c r="C15" s="92"/>
      <c r="D15" s="92"/>
      <c r="E15" s="92"/>
      <c r="F15" s="92"/>
      <c r="G15" s="92"/>
      <c r="H15" s="92"/>
      <c r="I15" s="92"/>
      <c r="J15" s="3"/>
    </row>
    <row r="16" spans="1:10" ht="20.100000000000001" customHeight="1" x14ac:dyDescent="0.3">
      <c r="A16" s="39" t="s">
        <v>101</v>
      </c>
      <c r="B16" s="92" t="s">
        <v>108</v>
      </c>
      <c r="C16" s="92"/>
      <c r="D16" s="92"/>
      <c r="E16" s="92"/>
      <c r="F16" s="92"/>
      <c r="G16" s="92"/>
      <c r="H16" s="92"/>
      <c r="I16" s="92"/>
      <c r="J16" s="3"/>
    </row>
    <row r="17" spans="1:11" ht="20.100000000000001" customHeight="1" x14ac:dyDescent="0.3">
      <c r="A17" s="39" t="s">
        <v>102</v>
      </c>
      <c r="B17" s="92" t="s">
        <v>109</v>
      </c>
      <c r="C17" s="92"/>
      <c r="D17" s="92"/>
      <c r="E17" s="92"/>
      <c r="F17" s="92"/>
      <c r="G17" s="92"/>
      <c r="H17" s="92"/>
      <c r="I17" s="92"/>
      <c r="J17" s="3"/>
    </row>
    <row r="18" spans="1:11" ht="20.100000000000001" customHeight="1" x14ac:dyDescent="0.3">
      <c r="A18" s="39" t="s">
        <v>103</v>
      </c>
      <c r="B18" s="92" t="s">
        <v>110</v>
      </c>
      <c r="C18" s="92"/>
      <c r="D18" s="92"/>
      <c r="E18" s="92"/>
      <c r="F18" s="92"/>
      <c r="G18" s="92"/>
      <c r="H18" s="92"/>
      <c r="I18" s="92"/>
      <c r="J18" s="3"/>
    </row>
    <row r="19" spans="1:11" ht="20.100000000000001" customHeight="1" x14ac:dyDescent="0.3">
      <c r="A19" s="39" t="s">
        <v>104</v>
      </c>
      <c r="B19" s="92">
        <v>128</v>
      </c>
      <c r="C19" s="92"/>
      <c r="D19" s="92"/>
      <c r="E19" s="92"/>
      <c r="F19" s="92"/>
      <c r="G19" s="92"/>
      <c r="H19" s="92"/>
      <c r="I19" s="92"/>
      <c r="J19" s="3"/>
    </row>
    <row r="20" spans="1:11" ht="20.100000000000001" customHeight="1" x14ac:dyDescent="0.3">
      <c r="A20" s="40" t="s">
        <v>105</v>
      </c>
      <c r="B20" s="89" t="s">
        <v>111</v>
      </c>
      <c r="C20" s="90"/>
      <c r="D20" s="90"/>
      <c r="E20" s="90"/>
      <c r="F20" s="90"/>
      <c r="G20" s="90"/>
      <c r="H20" s="90"/>
      <c r="I20" s="91"/>
      <c r="J20" s="3"/>
    </row>
    <row r="21" spans="1:11" ht="20.100000000000001" customHeight="1" x14ac:dyDescent="0.3">
      <c r="A21" s="39" t="s">
        <v>106</v>
      </c>
      <c r="B21" s="89" t="s">
        <v>112</v>
      </c>
      <c r="C21" s="90"/>
      <c r="D21" s="90"/>
      <c r="E21" s="90"/>
      <c r="F21" s="90"/>
      <c r="G21" s="90"/>
      <c r="H21" s="90"/>
      <c r="I21" s="91"/>
      <c r="J21" s="3"/>
    </row>
    <row r="22" spans="1:11" ht="20.100000000000001" customHeight="1" x14ac:dyDescent="0.3">
      <c r="A22" s="40" t="s">
        <v>107</v>
      </c>
      <c r="B22" s="92" t="s">
        <v>89</v>
      </c>
      <c r="C22" s="92"/>
      <c r="D22" s="92"/>
      <c r="E22" s="92"/>
      <c r="F22" s="92"/>
      <c r="G22" s="92"/>
      <c r="H22" s="92"/>
      <c r="I22" s="92"/>
      <c r="J22" s="3"/>
    </row>
    <row r="23" spans="1:11" ht="99.95" customHeight="1" thickBot="1" x14ac:dyDescent="0.35">
      <c r="A23" s="2"/>
      <c r="B23" s="3"/>
      <c r="C23" s="3"/>
      <c r="D23" s="3"/>
      <c r="E23" s="2"/>
      <c r="F23" s="2"/>
      <c r="G23" s="2"/>
      <c r="H23" s="2"/>
      <c r="I23" s="2"/>
      <c r="J23" s="3"/>
    </row>
    <row r="24" spans="1:11" ht="30" customHeight="1" thickBot="1" x14ac:dyDescent="0.35">
      <c r="A24" s="101" t="s">
        <v>0</v>
      </c>
      <c r="B24" s="99" t="s">
        <v>1</v>
      </c>
      <c r="C24" s="99" t="s">
        <v>113</v>
      </c>
      <c r="D24" s="102" t="s">
        <v>121</v>
      </c>
      <c r="E24" s="99" t="s">
        <v>2</v>
      </c>
      <c r="F24" s="99" t="s">
        <v>3</v>
      </c>
      <c r="G24" s="99"/>
      <c r="H24" s="99"/>
      <c r="I24" s="99"/>
      <c r="J24" s="3"/>
    </row>
    <row r="25" spans="1:11" ht="30" customHeight="1" thickBot="1" x14ac:dyDescent="0.35">
      <c r="A25" s="101"/>
      <c r="B25" s="99"/>
      <c r="C25" s="99"/>
      <c r="D25" s="103"/>
      <c r="E25" s="99"/>
      <c r="F25" s="4" t="s">
        <v>4</v>
      </c>
      <c r="G25" s="4" t="s">
        <v>5</v>
      </c>
      <c r="H25" s="4" t="s">
        <v>6</v>
      </c>
      <c r="I25" s="4" t="s">
        <v>7</v>
      </c>
      <c r="J25" s="3"/>
    </row>
    <row r="26" spans="1:11" ht="20.100000000000001" customHeight="1" thickBot="1" x14ac:dyDescent="0.35">
      <c r="A26" s="5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  <c r="I26" s="4">
        <v>9</v>
      </c>
      <c r="J26" s="3"/>
    </row>
    <row r="27" spans="1:11" ht="16.5" customHeight="1" x14ac:dyDescent="0.3">
      <c r="A27" s="100" t="s">
        <v>8</v>
      </c>
      <c r="B27" s="100"/>
      <c r="C27" s="100"/>
      <c r="D27" s="100"/>
      <c r="E27" s="100"/>
      <c r="F27" s="100"/>
      <c r="G27" s="100"/>
      <c r="H27" s="100"/>
      <c r="I27" s="100"/>
      <c r="J27" s="3"/>
    </row>
    <row r="28" spans="1:11" ht="20.100000000000001" customHeight="1" thickBot="1" x14ac:dyDescent="0.35">
      <c r="A28" s="97" t="s">
        <v>9</v>
      </c>
      <c r="B28" s="97"/>
      <c r="C28" s="97"/>
      <c r="D28" s="97"/>
      <c r="E28" s="97"/>
      <c r="F28" s="97"/>
      <c r="G28" s="97"/>
      <c r="H28" s="97"/>
      <c r="I28" s="97"/>
      <c r="J28" s="3"/>
    </row>
    <row r="29" spans="1:11" ht="38.1" customHeight="1" thickBot="1" x14ac:dyDescent="0.35">
      <c r="A29" s="6" t="s">
        <v>10</v>
      </c>
      <c r="B29" s="7">
        <v>100</v>
      </c>
      <c r="C29" s="46">
        <v>16322</v>
      </c>
      <c r="D29" s="46">
        <v>16527</v>
      </c>
      <c r="E29" s="47">
        <f>SUM(F29:I29)</f>
        <v>16580</v>
      </c>
      <c r="F29" s="47">
        <f>SUM(F31+F32)</f>
        <v>4145</v>
      </c>
      <c r="G29" s="47">
        <f>SUM(G31+G32)</f>
        <v>4145</v>
      </c>
      <c r="H29" s="47">
        <f>SUM(H31+H32)</f>
        <v>4145</v>
      </c>
      <c r="I29" s="47">
        <f>SUM(I31+I32)</f>
        <v>4145</v>
      </c>
      <c r="J29" s="3"/>
      <c r="K29" s="1"/>
    </row>
    <row r="30" spans="1:11" ht="20.100000000000001" customHeight="1" thickBot="1" x14ac:dyDescent="0.35">
      <c r="A30" s="6" t="s">
        <v>11</v>
      </c>
      <c r="B30" s="7"/>
      <c r="C30" s="48"/>
      <c r="D30" s="48"/>
      <c r="E30" s="49"/>
      <c r="F30" s="49"/>
      <c r="G30" s="49"/>
      <c r="H30" s="49"/>
      <c r="I30" s="49"/>
      <c r="J30" s="3"/>
    </row>
    <row r="31" spans="1:11" ht="54.95" customHeight="1" thickBot="1" x14ac:dyDescent="0.35">
      <c r="A31" s="6" t="s">
        <v>86</v>
      </c>
      <c r="B31" s="7" t="s">
        <v>12</v>
      </c>
      <c r="C31" s="48">
        <v>16322</v>
      </c>
      <c r="D31" s="48">
        <v>16392</v>
      </c>
      <c r="E31" s="50">
        <f>SUM(F31:I31)</f>
        <v>16460</v>
      </c>
      <c r="F31" s="50">
        <v>4115</v>
      </c>
      <c r="G31" s="50">
        <v>4115</v>
      </c>
      <c r="H31" s="50">
        <v>4115</v>
      </c>
      <c r="I31" s="50">
        <v>4115</v>
      </c>
      <c r="J31" s="3"/>
    </row>
    <row r="32" spans="1:11" ht="20.100000000000001" customHeight="1" thickBot="1" x14ac:dyDescent="0.35">
      <c r="A32" s="9" t="s">
        <v>13</v>
      </c>
      <c r="B32" s="7">
        <v>111</v>
      </c>
      <c r="C32" s="48">
        <v>0</v>
      </c>
      <c r="D32" s="48">
        <v>135</v>
      </c>
      <c r="E32" s="50">
        <f>SUM(F32:I32)</f>
        <v>120</v>
      </c>
      <c r="F32" s="50">
        <v>30</v>
      </c>
      <c r="G32" s="50">
        <v>30</v>
      </c>
      <c r="H32" s="50">
        <v>30</v>
      </c>
      <c r="I32" s="50">
        <v>30</v>
      </c>
      <c r="J32" s="3"/>
    </row>
    <row r="33" spans="1:13" ht="38.1" customHeight="1" thickBot="1" x14ac:dyDescent="0.35">
      <c r="A33" s="6" t="s">
        <v>14</v>
      </c>
      <c r="B33" s="7">
        <v>120</v>
      </c>
      <c r="C33" s="46">
        <v>3635</v>
      </c>
      <c r="D33" s="46">
        <v>5860</v>
      </c>
      <c r="E33" s="47">
        <f>SUM(I33+H33+G33+F33)</f>
        <v>6577.5</v>
      </c>
      <c r="F33" s="47">
        <v>1602</v>
      </c>
      <c r="G33" s="47">
        <v>1501.5</v>
      </c>
      <c r="H33" s="47">
        <v>1517</v>
      </c>
      <c r="I33" s="47">
        <v>1957</v>
      </c>
      <c r="J33" s="3"/>
      <c r="K33" s="1"/>
      <c r="M33" s="1"/>
    </row>
    <row r="34" spans="1:13" ht="20.100000000000001" customHeight="1" thickBot="1" x14ac:dyDescent="0.35">
      <c r="A34" s="10" t="s">
        <v>15</v>
      </c>
      <c r="B34" s="11">
        <v>121</v>
      </c>
      <c r="C34" s="51">
        <v>46</v>
      </c>
      <c r="D34" s="51">
        <v>74</v>
      </c>
      <c r="E34" s="52">
        <f>SUM(F34:I34)</f>
        <v>84</v>
      </c>
      <c r="F34" s="52">
        <v>11</v>
      </c>
      <c r="G34" s="52">
        <v>13</v>
      </c>
      <c r="H34" s="52">
        <v>30</v>
      </c>
      <c r="I34" s="52">
        <v>30</v>
      </c>
      <c r="J34" s="3"/>
    </row>
    <row r="35" spans="1:13" ht="20.100000000000001" customHeight="1" x14ac:dyDescent="0.3">
      <c r="A35" s="12" t="s">
        <v>87</v>
      </c>
      <c r="B35" s="13">
        <v>122</v>
      </c>
      <c r="C35" s="53">
        <v>81</v>
      </c>
      <c r="D35" s="54">
        <v>122.4</v>
      </c>
      <c r="E35" s="55">
        <f>SUM(F35:I35)</f>
        <v>124.5</v>
      </c>
      <c r="F35" s="56">
        <f>SUM(F36:F37)</f>
        <v>36.5</v>
      </c>
      <c r="G35" s="56">
        <f>SUM(G36:G37)</f>
        <v>25.5</v>
      </c>
      <c r="H35" s="57">
        <f>SUM(H36:H37)</f>
        <v>26</v>
      </c>
      <c r="I35" s="58">
        <f>SUM(I36:I37)</f>
        <v>36.5</v>
      </c>
      <c r="J35" s="14"/>
    </row>
    <row r="36" spans="1:13" ht="20.100000000000001" customHeight="1" x14ac:dyDescent="0.3">
      <c r="A36" s="15" t="s">
        <v>16</v>
      </c>
      <c r="B36" s="43"/>
      <c r="C36" s="59">
        <v>31</v>
      </c>
      <c r="D36" s="60">
        <v>44</v>
      </c>
      <c r="E36" s="61">
        <f>SUM(F36:I36)</f>
        <v>46</v>
      </c>
      <c r="F36" s="62">
        <v>11.5</v>
      </c>
      <c r="G36" s="62">
        <v>11.5</v>
      </c>
      <c r="H36" s="61">
        <v>11.5</v>
      </c>
      <c r="I36" s="62">
        <v>11.5</v>
      </c>
      <c r="J36" s="3"/>
    </row>
    <row r="37" spans="1:13" ht="20.100000000000001" customHeight="1" x14ac:dyDescent="0.3">
      <c r="A37" s="15" t="s">
        <v>17</v>
      </c>
      <c r="B37" s="43"/>
      <c r="C37" s="59">
        <v>50</v>
      </c>
      <c r="D37" s="63">
        <v>78.400000000000006</v>
      </c>
      <c r="E37" s="61">
        <f>SUM(F37:I37)</f>
        <v>78.5</v>
      </c>
      <c r="F37" s="62">
        <v>25</v>
      </c>
      <c r="G37" s="62">
        <v>14</v>
      </c>
      <c r="H37" s="61">
        <v>14.5</v>
      </c>
      <c r="I37" s="62">
        <v>25</v>
      </c>
      <c r="J37" s="3"/>
    </row>
    <row r="38" spans="1:13" ht="20.100000000000001" customHeight="1" thickBot="1" x14ac:dyDescent="0.35">
      <c r="A38" s="16" t="s">
        <v>18</v>
      </c>
      <c r="B38" s="20"/>
      <c r="C38" s="64"/>
      <c r="D38" s="64"/>
      <c r="E38" s="65"/>
      <c r="F38" s="66"/>
      <c r="G38" s="66"/>
      <c r="H38" s="65"/>
      <c r="I38" s="66"/>
      <c r="J38" s="3"/>
    </row>
    <row r="39" spans="1:13" ht="18.75" customHeight="1" thickBot="1" x14ac:dyDescent="0.35">
      <c r="A39" s="17" t="s">
        <v>88</v>
      </c>
      <c r="B39" s="5">
        <v>123</v>
      </c>
      <c r="C39" s="67">
        <v>1447</v>
      </c>
      <c r="D39" s="46">
        <v>670</v>
      </c>
      <c r="E39" s="68">
        <f>SUM(F39:I39)</f>
        <v>690</v>
      </c>
      <c r="F39" s="47">
        <v>172.5</v>
      </c>
      <c r="G39" s="47">
        <v>172.5</v>
      </c>
      <c r="H39" s="68">
        <v>172.5</v>
      </c>
      <c r="I39" s="47">
        <v>172.5</v>
      </c>
      <c r="J39" s="3"/>
    </row>
    <row r="40" spans="1:13" ht="19.5" hidden="1" customHeight="1" x14ac:dyDescent="0.3">
      <c r="A40" s="18"/>
      <c r="B40" s="44"/>
      <c r="C40" s="69"/>
      <c r="D40" s="70"/>
      <c r="E40" s="71"/>
      <c r="F40" s="72"/>
      <c r="G40" s="72"/>
      <c r="H40" s="72"/>
      <c r="I40" s="73"/>
      <c r="J40" s="3"/>
    </row>
    <row r="41" spans="1:13" ht="20.100000000000001" customHeight="1" thickBot="1" x14ac:dyDescent="0.35">
      <c r="A41" s="19" t="s">
        <v>19</v>
      </c>
      <c r="B41" s="20">
        <v>130</v>
      </c>
      <c r="C41" s="74">
        <v>21470</v>
      </c>
      <c r="D41" s="75">
        <v>22991</v>
      </c>
      <c r="E41" s="76">
        <f>SUM(E42+E47+E53+E55+E56+E57+E58)</f>
        <v>23689.5</v>
      </c>
      <c r="F41" s="77">
        <f>SUM(F42+F47+F53+F55+F56+F57+F58)</f>
        <v>5872.5</v>
      </c>
      <c r="G41" s="77">
        <f>SUM(G42+G47+G53+G55+G56+G57+G58)</f>
        <v>5774</v>
      </c>
      <c r="H41" s="77">
        <f>SUM(H42+H47+H53+H55+H56+H57+H58)</f>
        <v>5799</v>
      </c>
      <c r="I41" s="78">
        <f>SUM(I42+I47+I53+I55+I56+I57+I58)</f>
        <v>6244</v>
      </c>
      <c r="J41" s="3"/>
    </row>
    <row r="42" spans="1:13" ht="20.100000000000001" customHeight="1" thickBot="1" x14ac:dyDescent="0.35">
      <c r="A42" s="21" t="s">
        <v>20</v>
      </c>
      <c r="B42" s="4">
        <v>140</v>
      </c>
      <c r="C42" s="46">
        <v>2640</v>
      </c>
      <c r="D42" s="46">
        <v>3480</v>
      </c>
      <c r="E42" s="47">
        <f>SUM(E43:E46)</f>
        <v>2695.5</v>
      </c>
      <c r="F42" s="47">
        <f>SUM(F43:F46)</f>
        <v>441.5</v>
      </c>
      <c r="G42" s="47">
        <f>SUM(G43:G46)</f>
        <v>690</v>
      </c>
      <c r="H42" s="47">
        <f>SUM(H43:H46)</f>
        <v>780</v>
      </c>
      <c r="I42" s="47">
        <f>SUM(I43:I46)</f>
        <v>784</v>
      </c>
      <c r="J42" s="3"/>
    </row>
    <row r="43" spans="1:13" ht="20.100000000000001" customHeight="1" thickBot="1" x14ac:dyDescent="0.35">
      <c r="A43" s="9" t="s">
        <v>21</v>
      </c>
      <c r="B43" s="22">
        <v>141</v>
      </c>
      <c r="C43" s="48">
        <v>2238</v>
      </c>
      <c r="D43" s="48">
        <v>2858</v>
      </c>
      <c r="E43" s="50">
        <f>SUM(F43:I43)</f>
        <v>2060.5</v>
      </c>
      <c r="F43" s="50">
        <v>319.5</v>
      </c>
      <c r="G43" s="50">
        <v>545</v>
      </c>
      <c r="H43" s="50">
        <v>592</v>
      </c>
      <c r="I43" s="50">
        <v>604</v>
      </c>
      <c r="J43" s="3"/>
    </row>
    <row r="44" spans="1:13" ht="20.100000000000001" customHeight="1" thickBot="1" x14ac:dyDescent="0.35">
      <c r="A44" s="9" t="s">
        <v>22</v>
      </c>
      <c r="B44" s="22">
        <v>142</v>
      </c>
      <c r="C44" s="48">
        <v>65</v>
      </c>
      <c r="D44" s="48">
        <v>129</v>
      </c>
      <c r="E44" s="50">
        <f>SUM(F44:I44)</f>
        <v>115</v>
      </c>
      <c r="F44" s="50">
        <v>15</v>
      </c>
      <c r="G44" s="50">
        <v>30</v>
      </c>
      <c r="H44" s="50">
        <v>40</v>
      </c>
      <c r="I44" s="50">
        <v>30</v>
      </c>
      <c r="J44" s="3"/>
    </row>
    <row r="45" spans="1:13" ht="19.5" thickBot="1" x14ac:dyDescent="0.35">
      <c r="A45" s="9" t="s">
        <v>23</v>
      </c>
      <c r="B45" s="22">
        <v>143</v>
      </c>
      <c r="C45" s="48">
        <v>58</v>
      </c>
      <c r="D45" s="48">
        <v>74</v>
      </c>
      <c r="E45" s="50">
        <f>SUM(F45:I45)</f>
        <v>170</v>
      </c>
      <c r="F45" s="50">
        <v>47</v>
      </c>
      <c r="G45" s="50">
        <v>35</v>
      </c>
      <c r="H45" s="50">
        <v>48</v>
      </c>
      <c r="I45" s="50">
        <v>40</v>
      </c>
      <c r="J45" s="3"/>
    </row>
    <row r="46" spans="1:13" ht="20.100000000000001" customHeight="1" thickBot="1" x14ac:dyDescent="0.35">
      <c r="A46" s="9" t="s">
        <v>24</v>
      </c>
      <c r="B46" s="4">
        <v>144</v>
      </c>
      <c r="C46" s="48">
        <v>279</v>
      </c>
      <c r="D46" s="48">
        <v>419</v>
      </c>
      <c r="E46" s="50">
        <f>SUM(F46:I46)</f>
        <v>350</v>
      </c>
      <c r="F46" s="50">
        <v>60</v>
      </c>
      <c r="G46" s="50">
        <v>80</v>
      </c>
      <c r="H46" s="50">
        <v>100</v>
      </c>
      <c r="I46" s="50">
        <v>110</v>
      </c>
      <c r="J46" s="3"/>
    </row>
    <row r="47" spans="1:13" ht="20.100000000000001" customHeight="1" thickBot="1" x14ac:dyDescent="0.35">
      <c r="A47" s="6" t="s">
        <v>25</v>
      </c>
      <c r="B47" s="4">
        <v>150</v>
      </c>
      <c r="C47" s="46">
        <v>1386</v>
      </c>
      <c r="D47" s="46">
        <v>1488</v>
      </c>
      <c r="E47" s="47">
        <f>SUM(E48:E52)</f>
        <v>1731</v>
      </c>
      <c r="F47" s="47">
        <f>SUM(F48:F52)</f>
        <v>643</v>
      </c>
      <c r="G47" s="47">
        <f>SUM(G48:G52)</f>
        <v>249</v>
      </c>
      <c r="H47" s="47">
        <f>SUM(H48:H52)</f>
        <v>174</v>
      </c>
      <c r="I47" s="47">
        <f>SUM(I48:I52)</f>
        <v>665</v>
      </c>
      <c r="J47" s="3"/>
    </row>
    <row r="48" spans="1:13" ht="20.100000000000001" customHeight="1" thickBot="1" x14ac:dyDescent="0.35">
      <c r="A48" s="41" t="s">
        <v>26</v>
      </c>
      <c r="B48" s="22">
        <v>151</v>
      </c>
      <c r="C48" s="48">
        <v>282</v>
      </c>
      <c r="D48" s="48">
        <v>350</v>
      </c>
      <c r="E48" s="50">
        <f t="shared" ref="E48:E53" si="0">SUM(F48:I48)</f>
        <v>396</v>
      </c>
      <c r="F48" s="50">
        <v>108</v>
      </c>
      <c r="G48" s="50">
        <v>54</v>
      </c>
      <c r="H48" s="50">
        <v>84</v>
      </c>
      <c r="I48" s="50">
        <v>150</v>
      </c>
      <c r="J48" s="3"/>
    </row>
    <row r="49" spans="1:10" ht="20.100000000000001" customHeight="1" thickBot="1" x14ac:dyDescent="0.35">
      <c r="A49" s="9" t="s">
        <v>27</v>
      </c>
      <c r="B49" s="22">
        <v>152</v>
      </c>
      <c r="C49" s="48">
        <v>44</v>
      </c>
      <c r="D49" s="48">
        <v>50</v>
      </c>
      <c r="E49" s="50">
        <f t="shared" si="0"/>
        <v>60</v>
      </c>
      <c r="F49" s="50">
        <v>15</v>
      </c>
      <c r="G49" s="50">
        <v>15</v>
      </c>
      <c r="H49" s="50">
        <v>15</v>
      </c>
      <c r="I49" s="50">
        <v>15</v>
      </c>
      <c r="J49" s="3"/>
    </row>
    <row r="50" spans="1:10" ht="20.100000000000001" customHeight="1" thickBot="1" x14ac:dyDescent="0.35">
      <c r="A50" s="9" t="s">
        <v>28</v>
      </c>
      <c r="B50" s="22">
        <v>153</v>
      </c>
      <c r="C50" s="79">
        <v>435</v>
      </c>
      <c r="D50" s="80">
        <v>400</v>
      </c>
      <c r="E50" s="50">
        <f t="shared" si="0"/>
        <v>480</v>
      </c>
      <c r="F50" s="50">
        <v>240</v>
      </c>
      <c r="G50" s="50">
        <v>50</v>
      </c>
      <c r="H50" s="50">
        <v>0</v>
      </c>
      <c r="I50" s="50">
        <v>190</v>
      </c>
      <c r="J50" s="3"/>
    </row>
    <row r="51" spans="1:10" ht="20.100000000000001" customHeight="1" thickBot="1" x14ac:dyDescent="0.35">
      <c r="A51" s="9" t="s">
        <v>29</v>
      </c>
      <c r="B51" s="22">
        <v>154</v>
      </c>
      <c r="C51" s="81">
        <v>62</v>
      </c>
      <c r="D51" s="48">
        <v>138</v>
      </c>
      <c r="E51" s="50">
        <f t="shared" si="0"/>
        <v>135</v>
      </c>
      <c r="F51" s="50">
        <v>0</v>
      </c>
      <c r="G51" s="50">
        <v>60</v>
      </c>
      <c r="H51" s="50">
        <v>75</v>
      </c>
      <c r="I51" s="50">
        <v>0</v>
      </c>
      <c r="J51" s="3"/>
    </row>
    <row r="52" spans="1:10" ht="20.100000000000001" customHeight="1" thickBot="1" x14ac:dyDescent="0.35">
      <c r="A52" s="9" t="s">
        <v>30</v>
      </c>
      <c r="B52" s="22">
        <v>155</v>
      </c>
      <c r="C52" s="48">
        <v>563</v>
      </c>
      <c r="D52" s="48">
        <v>550</v>
      </c>
      <c r="E52" s="50">
        <f t="shared" si="0"/>
        <v>660</v>
      </c>
      <c r="F52" s="50">
        <v>280</v>
      </c>
      <c r="G52" s="50">
        <v>70</v>
      </c>
      <c r="H52" s="50">
        <v>0</v>
      </c>
      <c r="I52" s="50">
        <v>310</v>
      </c>
      <c r="J52" s="3"/>
    </row>
    <row r="53" spans="1:10" ht="20.100000000000001" customHeight="1" thickBot="1" x14ac:dyDescent="0.35">
      <c r="A53" s="21" t="s">
        <v>31</v>
      </c>
      <c r="B53" s="22">
        <v>160</v>
      </c>
      <c r="C53" s="48">
        <v>93</v>
      </c>
      <c r="D53" s="48">
        <v>238</v>
      </c>
      <c r="E53" s="47">
        <f t="shared" si="0"/>
        <v>285</v>
      </c>
      <c r="F53" s="47">
        <v>45</v>
      </c>
      <c r="G53" s="47">
        <v>90</v>
      </c>
      <c r="H53" s="47">
        <v>85</v>
      </c>
      <c r="I53" s="47">
        <v>65</v>
      </c>
      <c r="J53" s="3"/>
    </row>
    <row r="54" spans="1:10" ht="20.100000000000001" customHeight="1" thickBot="1" x14ac:dyDescent="0.35">
      <c r="A54" s="6" t="s">
        <v>32</v>
      </c>
      <c r="B54" s="22">
        <v>170</v>
      </c>
      <c r="C54" s="48">
        <v>0</v>
      </c>
      <c r="D54" s="48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3"/>
    </row>
    <row r="55" spans="1:10" ht="20.100000000000001" customHeight="1" thickBot="1" x14ac:dyDescent="0.35">
      <c r="A55" s="21" t="s">
        <v>33</v>
      </c>
      <c r="B55" s="23">
        <v>180</v>
      </c>
      <c r="C55" s="46">
        <v>12890</v>
      </c>
      <c r="D55" s="46">
        <v>13920</v>
      </c>
      <c r="E55" s="47">
        <f>SUM(F55:I55)</f>
        <v>14760</v>
      </c>
      <c r="F55" s="47">
        <v>3690</v>
      </c>
      <c r="G55" s="47">
        <v>3690</v>
      </c>
      <c r="H55" s="47">
        <v>3690</v>
      </c>
      <c r="I55" s="47">
        <v>3690</v>
      </c>
      <c r="J55" s="3"/>
    </row>
    <row r="56" spans="1:10" ht="20.100000000000001" customHeight="1" thickBot="1" x14ac:dyDescent="0.35">
      <c r="A56" s="21" t="s">
        <v>34</v>
      </c>
      <c r="B56" s="23">
        <v>190</v>
      </c>
      <c r="C56" s="46">
        <v>2804</v>
      </c>
      <c r="D56" s="46">
        <v>2952</v>
      </c>
      <c r="E56" s="47">
        <f>SUM(F56:I56)</f>
        <v>3248</v>
      </c>
      <c r="F56" s="47">
        <v>812</v>
      </c>
      <c r="G56" s="47">
        <v>812</v>
      </c>
      <c r="H56" s="47">
        <v>812</v>
      </c>
      <c r="I56" s="47">
        <v>812</v>
      </c>
      <c r="J56" s="3"/>
    </row>
    <row r="57" spans="1:10" ht="54.95" customHeight="1" thickBot="1" x14ac:dyDescent="0.35">
      <c r="A57" s="6" t="s">
        <v>35</v>
      </c>
      <c r="B57" s="4">
        <v>200</v>
      </c>
      <c r="C57" s="48">
        <v>44</v>
      </c>
      <c r="D57" s="46">
        <v>233</v>
      </c>
      <c r="E57" s="47">
        <f>SUM(F57:I57)</f>
        <v>258</v>
      </c>
      <c r="F57" s="47">
        <v>63</v>
      </c>
      <c r="G57" s="47">
        <v>65</v>
      </c>
      <c r="H57" s="47">
        <v>80</v>
      </c>
      <c r="I57" s="47">
        <v>50</v>
      </c>
      <c r="J57" s="3"/>
    </row>
    <row r="58" spans="1:10" ht="20.100000000000001" customHeight="1" thickBot="1" x14ac:dyDescent="0.35">
      <c r="A58" s="6" t="s">
        <v>36</v>
      </c>
      <c r="B58" s="4">
        <v>210</v>
      </c>
      <c r="C58" s="46">
        <v>1474</v>
      </c>
      <c r="D58" s="46">
        <v>680</v>
      </c>
      <c r="E58" s="47">
        <f>SUM(F58:I58)</f>
        <v>712</v>
      </c>
      <c r="F58" s="47">
        <v>178</v>
      </c>
      <c r="G58" s="47">
        <v>178</v>
      </c>
      <c r="H58" s="47">
        <v>178</v>
      </c>
      <c r="I58" s="47">
        <v>178</v>
      </c>
      <c r="J58" s="3"/>
    </row>
    <row r="59" spans="1:10" ht="20.100000000000001" customHeight="1" thickBot="1" x14ac:dyDescent="0.35">
      <c r="A59" s="6" t="s">
        <v>37</v>
      </c>
      <c r="B59" s="4">
        <v>220</v>
      </c>
      <c r="C59" s="48">
        <v>0</v>
      </c>
      <c r="D59" s="48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3"/>
    </row>
    <row r="60" spans="1:10" ht="20.100000000000001" customHeight="1" thickBot="1" x14ac:dyDescent="0.35">
      <c r="A60" s="6" t="s">
        <v>38</v>
      </c>
      <c r="B60" s="7">
        <v>230</v>
      </c>
      <c r="C60" s="46">
        <v>139</v>
      </c>
      <c r="D60" s="46">
        <v>531</v>
      </c>
      <c r="E60" s="47">
        <f>SUM(E61:E74)</f>
        <v>340.4</v>
      </c>
      <c r="F60" s="47">
        <f>SUM(F61:F74)</f>
        <v>84.6</v>
      </c>
      <c r="G60" s="47">
        <f>SUM(G61:G74)</f>
        <v>81.599999999999994</v>
      </c>
      <c r="H60" s="47">
        <f>SUM(H61:H74)</f>
        <v>90.6</v>
      </c>
      <c r="I60" s="47">
        <f>SUM(I61:I74)</f>
        <v>83.6</v>
      </c>
      <c r="J60" s="3"/>
    </row>
    <row r="61" spans="1:10" ht="20.100000000000001" customHeight="1" thickBot="1" x14ac:dyDescent="0.35">
      <c r="A61" s="9" t="s">
        <v>39</v>
      </c>
      <c r="B61" s="24">
        <v>231</v>
      </c>
      <c r="C61" s="48">
        <v>48</v>
      </c>
      <c r="D61" s="48">
        <v>48</v>
      </c>
      <c r="E61" s="50">
        <f t="shared" ref="E61:E67" si="1">SUM(F61:I61)</f>
        <v>56</v>
      </c>
      <c r="F61" s="50">
        <v>14</v>
      </c>
      <c r="G61" s="50">
        <v>14</v>
      </c>
      <c r="H61" s="50">
        <v>14</v>
      </c>
      <c r="I61" s="50">
        <v>14</v>
      </c>
      <c r="J61" s="3"/>
    </row>
    <row r="62" spans="1:10" ht="20.100000000000001" customHeight="1" thickBot="1" x14ac:dyDescent="0.35">
      <c r="A62" s="9" t="s">
        <v>40</v>
      </c>
      <c r="B62" s="24">
        <v>232</v>
      </c>
      <c r="C62" s="48">
        <v>8</v>
      </c>
      <c r="D62" s="48">
        <v>10</v>
      </c>
      <c r="E62" s="50">
        <f t="shared" si="1"/>
        <v>10</v>
      </c>
      <c r="F62" s="50">
        <v>5</v>
      </c>
      <c r="G62" s="50">
        <v>0</v>
      </c>
      <c r="H62" s="50">
        <v>5</v>
      </c>
      <c r="I62" s="50">
        <v>0</v>
      </c>
      <c r="J62" s="3"/>
    </row>
    <row r="63" spans="1:10" ht="38.1" customHeight="1" thickBot="1" x14ac:dyDescent="0.35">
      <c r="A63" s="9" t="s">
        <v>41</v>
      </c>
      <c r="B63" s="24">
        <v>233</v>
      </c>
      <c r="C63" s="48">
        <v>0</v>
      </c>
      <c r="D63" s="48">
        <v>52</v>
      </c>
      <c r="E63" s="50">
        <f t="shared" si="1"/>
        <v>88</v>
      </c>
      <c r="F63" s="50">
        <v>22</v>
      </c>
      <c r="G63" s="50">
        <v>22</v>
      </c>
      <c r="H63" s="50">
        <v>22</v>
      </c>
      <c r="I63" s="50">
        <v>22</v>
      </c>
      <c r="J63" s="3"/>
    </row>
    <row r="64" spans="1:10" ht="20.100000000000001" customHeight="1" thickBot="1" x14ac:dyDescent="0.35">
      <c r="A64" s="9" t="s">
        <v>42</v>
      </c>
      <c r="B64" s="24">
        <v>234</v>
      </c>
      <c r="C64" s="48">
        <v>12</v>
      </c>
      <c r="D64" s="48">
        <v>27</v>
      </c>
      <c r="E64" s="50">
        <f t="shared" si="1"/>
        <v>40</v>
      </c>
      <c r="F64" s="50">
        <v>10</v>
      </c>
      <c r="G64" s="50">
        <v>10</v>
      </c>
      <c r="H64" s="50">
        <v>10</v>
      </c>
      <c r="I64" s="50">
        <v>10</v>
      </c>
      <c r="J64" s="3"/>
    </row>
    <row r="65" spans="1:10" ht="20.100000000000001" customHeight="1" thickBot="1" x14ac:dyDescent="0.35">
      <c r="A65" s="9" t="s">
        <v>43</v>
      </c>
      <c r="B65" s="24">
        <v>235</v>
      </c>
      <c r="C65" s="48">
        <v>36</v>
      </c>
      <c r="D65" s="48">
        <v>42</v>
      </c>
      <c r="E65" s="50">
        <f t="shared" si="1"/>
        <v>62.4</v>
      </c>
      <c r="F65" s="50">
        <v>15.6</v>
      </c>
      <c r="G65" s="50">
        <v>15.6</v>
      </c>
      <c r="H65" s="50">
        <v>15.6</v>
      </c>
      <c r="I65" s="50">
        <v>15.6</v>
      </c>
      <c r="J65" s="3"/>
    </row>
    <row r="66" spans="1:10" ht="20.100000000000001" customHeight="1" thickBot="1" x14ac:dyDescent="0.35">
      <c r="A66" s="25" t="s">
        <v>44</v>
      </c>
      <c r="B66" s="26">
        <v>236</v>
      </c>
      <c r="C66" s="48">
        <v>0</v>
      </c>
      <c r="D66" s="48">
        <v>0</v>
      </c>
      <c r="E66" s="50">
        <f t="shared" si="1"/>
        <v>0</v>
      </c>
      <c r="F66" s="50">
        <v>0</v>
      </c>
      <c r="G66" s="50">
        <v>0</v>
      </c>
      <c r="H66" s="50">
        <v>0</v>
      </c>
      <c r="I66" s="50">
        <v>0</v>
      </c>
      <c r="J66" s="3"/>
    </row>
    <row r="67" spans="1:10" ht="20.100000000000001" customHeight="1" thickBot="1" x14ac:dyDescent="0.35">
      <c r="A67" s="27" t="s">
        <v>45</v>
      </c>
      <c r="B67" s="24">
        <v>237</v>
      </c>
      <c r="C67" s="48">
        <v>0</v>
      </c>
      <c r="D67" s="48">
        <v>0</v>
      </c>
      <c r="E67" s="50">
        <f t="shared" si="1"/>
        <v>0</v>
      </c>
      <c r="F67" s="50">
        <v>0</v>
      </c>
      <c r="G67" s="50">
        <v>0</v>
      </c>
      <c r="H67" s="50">
        <v>0</v>
      </c>
      <c r="I67" s="50">
        <v>0</v>
      </c>
      <c r="J67" s="3"/>
    </row>
    <row r="68" spans="1:10" ht="20.100000000000001" customHeight="1" thickBot="1" x14ac:dyDescent="0.35">
      <c r="A68" s="9" t="s">
        <v>46</v>
      </c>
      <c r="B68" s="24">
        <v>238</v>
      </c>
      <c r="C68" s="48">
        <v>14</v>
      </c>
      <c r="D68" s="48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3"/>
    </row>
    <row r="69" spans="1:10" ht="20.100000000000001" customHeight="1" thickBot="1" x14ac:dyDescent="0.35">
      <c r="A69" s="9" t="s">
        <v>47</v>
      </c>
      <c r="B69" s="22">
        <v>239</v>
      </c>
      <c r="C69" s="48">
        <v>0</v>
      </c>
      <c r="D69" s="48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3"/>
    </row>
    <row r="70" spans="1:10" ht="20.100000000000001" customHeight="1" thickBot="1" x14ac:dyDescent="0.35">
      <c r="A70" s="9" t="s">
        <v>48</v>
      </c>
      <c r="B70" s="22">
        <v>240</v>
      </c>
      <c r="C70" s="48">
        <v>0</v>
      </c>
      <c r="D70" s="48">
        <v>19</v>
      </c>
      <c r="E70" s="50">
        <f>SUM(F70:I70)</f>
        <v>47</v>
      </c>
      <c r="F70" s="50">
        <v>12</v>
      </c>
      <c r="G70" s="50">
        <v>13</v>
      </c>
      <c r="H70" s="50">
        <v>12</v>
      </c>
      <c r="I70" s="50">
        <v>10</v>
      </c>
      <c r="J70" s="3"/>
    </row>
    <row r="71" spans="1:10" ht="20.100000000000001" customHeight="1" thickBot="1" x14ac:dyDescent="0.35">
      <c r="A71" s="9" t="s">
        <v>49</v>
      </c>
      <c r="B71" s="24">
        <v>241</v>
      </c>
      <c r="C71" s="48">
        <v>0</v>
      </c>
      <c r="D71" s="48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3"/>
    </row>
    <row r="72" spans="1:10" ht="20.100000000000001" customHeight="1" thickBot="1" x14ac:dyDescent="0.35">
      <c r="A72" s="9" t="s">
        <v>50</v>
      </c>
      <c r="B72" s="24">
        <v>242</v>
      </c>
      <c r="C72" s="48">
        <v>17</v>
      </c>
      <c r="D72" s="48">
        <v>33</v>
      </c>
      <c r="E72" s="50">
        <f>SUM(F72:I72)</f>
        <v>37</v>
      </c>
      <c r="F72" s="50">
        <v>6</v>
      </c>
      <c r="G72" s="50">
        <v>7</v>
      </c>
      <c r="H72" s="50">
        <v>12</v>
      </c>
      <c r="I72" s="50">
        <v>12</v>
      </c>
      <c r="J72" s="3"/>
    </row>
    <row r="73" spans="1:10" ht="20.100000000000001" customHeight="1" thickBot="1" x14ac:dyDescent="0.35">
      <c r="A73" s="9" t="s">
        <v>85</v>
      </c>
      <c r="B73" s="24">
        <v>243</v>
      </c>
      <c r="C73" s="48">
        <v>4</v>
      </c>
      <c r="D73" s="48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3"/>
    </row>
    <row r="74" spans="1:10" ht="20.100000000000001" customHeight="1" thickBot="1" x14ac:dyDescent="0.35">
      <c r="A74" s="6" t="s">
        <v>51</v>
      </c>
      <c r="B74" s="24">
        <v>244</v>
      </c>
      <c r="C74" s="48">
        <v>0</v>
      </c>
      <c r="D74" s="48">
        <v>0</v>
      </c>
      <c r="E74" s="50">
        <f>SUM(F74:I74)</f>
        <v>0</v>
      </c>
      <c r="F74" s="50">
        <v>0</v>
      </c>
      <c r="G74" s="50">
        <v>0</v>
      </c>
      <c r="H74" s="50">
        <v>0</v>
      </c>
      <c r="I74" s="50">
        <v>0</v>
      </c>
      <c r="J74" s="3"/>
    </row>
    <row r="75" spans="1:10" ht="38.1" customHeight="1" thickBot="1" x14ac:dyDescent="0.35">
      <c r="A75" s="6" t="s">
        <v>52</v>
      </c>
      <c r="B75" s="24">
        <v>245</v>
      </c>
      <c r="C75" s="48">
        <v>0</v>
      </c>
      <c r="D75" s="48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3"/>
    </row>
    <row r="76" spans="1:10" ht="20.100000000000001" customHeight="1" thickBot="1" x14ac:dyDescent="0.35">
      <c r="A76" s="6" t="s">
        <v>53</v>
      </c>
      <c r="B76" s="24">
        <v>300</v>
      </c>
      <c r="C76" s="48">
        <v>0</v>
      </c>
      <c r="D76" s="48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3"/>
    </row>
    <row r="77" spans="1:10" ht="20.100000000000001" customHeight="1" thickBot="1" x14ac:dyDescent="0.35">
      <c r="A77" s="97" t="s">
        <v>54</v>
      </c>
      <c r="B77" s="97"/>
      <c r="C77" s="97"/>
      <c r="D77" s="97"/>
      <c r="E77" s="97"/>
      <c r="F77" s="97"/>
      <c r="G77" s="97"/>
      <c r="H77" s="97"/>
      <c r="I77" s="97"/>
      <c r="J77" s="3"/>
    </row>
    <row r="78" spans="1:10" ht="20.100000000000001" customHeight="1" thickBot="1" x14ac:dyDescent="0.35">
      <c r="A78" s="6" t="s">
        <v>55</v>
      </c>
      <c r="B78" s="24">
        <v>400</v>
      </c>
      <c r="C78" s="46">
        <v>4053</v>
      </c>
      <c r="D78" s="46">
        <v>5035</v>
      </c>
      <c r="E78" s="47">
        <f>SUM(F78:I78)</f>
        <v>4529.5</v>
      </c>
      <c r="F78" s="47">
        <f>SUM(F42+F47+F61,F69,F70)</f>
        <v>1110.5</v>
      </c>
      <c r="G78" s="47">
        <f>SUM(G42+G47+G61,G69,G70)</f>
        <v>966</v>
      </c>
      <c r="H78" s="47">
        <f>SUM(H42+H47+H61,H69,H70)</f>
        <v>980</v>
      </c>
      <c r="I78" s="47">
        <f>SUM(I42+I47+I61,I69,I70)</f>
        <v>1473</v>
      </c>
      <c r="J78" s="3"/>
    </row>
    <row r="79" spans="1:10" ht="20.100000000000001" customHeight="1" thickBot="1" x14ac:dyDescent="0.35">
      <c r="A79" s="6" t="s">
        <v>33</v>
      </c>
      <c r="B79" s="24">
        <v>410</v>
      </c>
      <c r="C79" s="46">
        <v>12890</v>
      </c>
      <c r="D79" s="46">
        <v>13920</v>
      </c>
      <c r="E79" s="47">
        <f>SUM(F79:I79)</f>
        <v>14760</v>
      </c>
      <c r="F79" s="47">
        <v>3690</v>
      </c>
      <c r="G79" s="47">
        <v>3690</v>
      </c>
      <c r="H79" s="47">
        <v>3690</v>
      </c>
      <c r="I79" s="47">
        <v>3690</v>
      </c>
      <c r="J79" s="3"/>
    </row>
    <row r="80" spans="1:10" ht="20.100000000000001" customHeight="1" thickBot="1" x14ac:dyDescent="0.35">
      <c r="A80" s="6" t="s">
        <v>34</v>
      </c>
      <c r="B80" s="24">
        <v>420</v>
      </c>
      <c r="C80" s="46">
        <v>2804</v>
      </c>
      <c r="D80" s="46">
        <v>2952</v>
      </c>
      <c r="E80" s="47">
        <f>SUM(F80:I80)</f>
        <v>3248</v>
      </c>
      <c r="F80" s="47">
        <v>812</v>
      </c>
      <c r="G80" s="47">
        <v>812</v>
      </c>
      <c r="H80" s="47">
        <v>812</v>
      </c>
      <c r="I80" s="47">
        <v>812</v>
      </c>
      <c r="J80" s="3"/>
    </row>
    <row r="81" spans="1:10" ht="20.100000000000001" customHeight="1" thickBot="1" x14ac:dyDescent="0.35">
      <c r="A81" s="6" t="s">
        <v>36</v>
      </c>
      <c r="B81" s="24">
        <v>430</v>
      </c>
      <c r="C81" s="46">
        <v>1474</v>
      </c>
      <c r="D81" s="46">
        <v>680</v>
      </c>
      <c r="E81" s="47">
        <f>SUM(F81:I81)</f>
        <v>712</v>
      </c>
      <c r="F81" s="47">
        <f>SUM(F58)</f>
        <v>178</v>
      </c>
      <c r="G81" s="47">
        <f>SUM(G58)</f>
        <v>178</v>
      </c>
      <c r="H81" s="47">
        <f>SUM(H58)</f>
        <v>178</v>
      </c>
      <c r="I81" s="47">
        <f>SUM(I58)</f>
        <v>178</v>
      </c>
      <c r="J81" s="3"/>
    </row>
    <row r="82" spans="1:10" ht="20.100000000000001" customHeight="1" thickBot="1" x14ac:dyDescent="0.35">
      <c r="A82" s="6" t="s">
        <v>56</v>
      </c>
      <c r="B82" s="24">
        <v>440</v>
      </c>
      <c r="C82" s="46">
        <v>249</v>
      </c>
      <c r="D82" s="46">
        <v>635</v>
      </c>
      <c r="E82" s="47">
        <f>SUM(F82:I82)</f>
        <v>780.4</v>
      </c>
      <c r="F82" s="47">
        <f>SUM(F53,F57,F62,F63,F64,F65,F68,F74,F72)</f>
        <v>166.6</v>
      </c>
      <c r="G82" s="47">
        <f>SUM(G53,G57,G62,G63,G64,G65,G68,G74,G72)</f>
        <v>209.6</v>
      </c>
      <c r="H82" s="47">
        <f>SUM(H53,H57,H62,H63,H64,H65,H68,H74,H72)</f>
        <v>229.6</v>
      </c>
      <c r="I82" s="47">
        <f>SUM(I53,I57,I62,I63,I64,I65,I68,I74,I72)</f>
        <v>174.6</v>
      </c>
      <c r="J82" s="3"/>
    </row>
    <row r="83" spans="1:10" ht="20.100000000000001" customHeight="1" thickBot="1" x14ac:dyDescent="0.35">
      <c r="A83" s="6" t="s">
        <v>57</v>
      </c>
      <c r="B83" s="24">
        <v>450</v>
      </c>
      <c r="C83" s="46">
        <v>21470</v>
      </c>
      <c r="D83" s="46">
        <v>23222</v>
      </c>
      <c r="E83" s="47">
        <f>SUM(E78:E82)</f>
        <v>24029.9</v>
      </c>
      <c r="F83" s="47">
        <f>SUM(F78:F82)</f>
        <v>5957.1</v>
      </c>
      <c r="G83" s="47">
        <f>SUM(G78:G82)</f>
        <v>5855.6</v>
      </c>
      <c r="H83" s="47">
        <f>SUM(H78:H82)</f>
        <v>5889.6</v>
      </c>
      <c r="I83" s="47">
        <f>SUM(I78:I82)</f>
        <v>6327.6</v>
      </c>
      <c r="J83" s="3"/>
    </row>
    <row r="84" spans="1:10" ht="20.100000000000001" customHeight="1" thickBot="1" x14ac:dyDescent="0.35">
      <c r="A84" s="97" t="s">
        <v>58</v>
      </c>
      <c r="B84" s="97"/>
      <c r="C84" s="97"/>
      <c r="D84" s="97"/>
      <c r="E84" s="97"/>
      <c r="F84" s="97"/>
      <c r="G84" s="97"/>
      <c r="H84" s="97"/>
      <c r="I84" s="97"/>
      <c r="J84" s="3"/>
    </row>
    <row r="85" spans="1:10" ht="20.100000000000001" customHeight="1" thickBot="1" x14ac:dyDescent="0.35">
      <c r="A85" s="6" t="s">
        <v>59</v>
      </c>
      <c r="B85" s="24">
        <v>500</v>
      </c>
      <c r="C85" s="48">
        <v>0</v>
      </c>
      <c r="D85" s="48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3"/>
    </row>
    <row r="86" spans="1:10" ht="38.1" customHeight="1" thickBot="1" x14ac:dyDescent="0.35">
      <c r="A86" s="9" t="s">
        <v>60</v>
      </c>
      <c r="B86" s="24">
        <v>501</v>
      </c>
      <c r="C86" s="48">
        <v>0</v>
      </c>
      <c r="D86" s="48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3"/>
    </row>
    <row r="87" spans="1:10" ht="38.1" customHeight="1" thickBot="1" x14ac:dyDescent="0.35">
      <c r="A87" s="6" t="s">
        <v>61</v>
      </c>
      <c r="B87" s="24">
        <v>502</v>
      </c>
      <c r="C87" s="48">
        <v>0</v>
      </c>
      <c r="D87" s="48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3"/>
    </row>
    <row r="88" spans="1:10" ht="20.100000000000001" customHeight="1" thickBot="1" x14ac:dyDescent="0.35">
      <c r="A88" s="21" t="s">
        <v>62</v>
      </c>
      <c r="B88" s="22">
        <v>510</v>
      </c>
      <c r="C88" s="46">
        <v>1060</v>
      </c>
      <c r="D88" s="46">
        <v>186</v>
      </c>
      <c r="E88" s="47">
        <f>SUM(E89:E93)</f>
        <v>245</v>
      </c>
      <c r="F88" s="47">
        <f>SUM(F89:F93)</f>
        <v>90</v>
      </c>
      <c r="G88" s="47">
        <f>SUM(G89:G93)</f>
        <v>50</v>
      </c>
      <c r="H88" s="47">
        <f>SUM(H89:H93)</f>
        <v>50</v>
      </c>
      <c r="I88" s="47">
        <f>SUM(I89:I93)</f>
        <v>55</v>
      </c>
      <c r="J88" s="3"/>
    </row>
    <row r="89" spans="1:10" ht="20.100000000000001" customHeight="1" thickBot="1" x14ac:dyDescent="0.35">
      <c r="A89" s="6" t="s">
        <v>63</v>
      </c>
      <c r="B89" s="22">
        <v>511</v>
      </c>
      <c r="C89" s="48">
        <v>0</v>
      </c>
      <c r="D89" s="48">
        <v>0</v>
      </c>
      <c r="E89" s="50"/>
      <c r="F89" s="50"/>
      <c r="G89" s="50"/>
      <c r="H89" s="50"/>
      <c r="I89" s="50"/>
      <c r="J89" s="3"/>
    </row>
    <row r="90" spans="1:10" ht="20.100000000000001" customHeight="1" thickBot="1" x14ac:dyDescent="0.35">
      <c r="A90" s="6" t="s">
        <v>64</v>
      </c>
      <c r="B90" s="22">
        <v>512</v>
      </c>
      <c r="C90" s="48">
        <v>1022</v>
      </c>
      <c r="D90" s="48">
        <v>131</v>
      </c>
      <c r="E90" s="50">
        <f>SUM(F90:I90)</f>
        <v>245</v>
      </c>
      <c r="F90" s="50">
        <v>90</v>
      </c>
      <c r="G90" s="50">
        <v>50</v>
      </c>
      <c r="H90" s="50">
        <v>50</v>
      </c>
      <c r="I90" s="50">
        <v>55</v>
      </c>
      <c r="J90" s="3"/>
    </row>
    <row r="91" spans="1:10" ht="38.1" customHeight="1" thickBot="1" x14ac:dyDescent="0.35">
      <c r="A91" s="42" t="s">
        <v>65</v>
      </c>
      <c r="B91" s="22">
        <v>513</v>
      </c>
      <c r="C91" s="48">
        <v>38</v>
      </c>
      <c r="D91" s="48">
        <v>0</v>
      </c>
      <c r="E91" s="50">
        <f>SUM(F91:I91)</f>
        <v>0</v>
      </c>
      <c r="F91" s="50">
        <f t="shared" ref="F91:I92" si="2">SUM(G91:J91)</f>
        <v>0</v>
      </c>
      <c r="G91" s="50">
        <f t="shared" si="2"/>
        <v>0</v>
      </c>
      <c r="H91" s="50">
        <f t="shared" si="2"/>
        <v>0</v>
      </c>
      <c r="I91" s="50">
        <f t="shared" si="2"/>
        <v>0</v>
      </c>
      <c r="J91" s="3"/>
    </row>
    <row r="92" spans="1:10" ht="20.100000000000001" customHeight="1" thickBot="1" x14ac:dyDescent="0.35">
      <c r="A92" s="6" t="s">
        <v>66</v>
      </c>
      <c r="B92" s="22">
        <v>514</v>
      </c>
      <c r="C92" s="48">
        <v>0</v>
      </c>
      <c r="D92" s="48">
        <v>0</v>
      </c>
      <c r="E92" s="50">
        <f>SUM(F92:I92)</f>
        <v>0</v>
      </c>
      <c r="F92" s="50">
        <f t="shared" si="2"/>
        <v>0</v>
      </c>
      <c r="G92" s="50">
        <f t="shared" si="2"/>
        <v>0</v>
      </c>
      <c r="H92" s="50">
        <f t="shared" si="2"/>
        <v>0</v>
      </c>
      <c r="I92" s="50">
        <f t="shared" si="2"/>
        <v>0</v>
      </c>
      <c r="J92" s="3"/>
    </row>
    <row r="93" spans="1:10" ht="38.1" customHeight="1" thickBot="1" x14ac:dyDescent="0.35">
      <c r="A93" s="6" t="s">
        <v>67</v>
      </c>
      <c r="B93" s="22">
        <v>515</v>
      </c>
      <c r="C93" s="48">
        <v>0</v>
      </c>
      <c r="D93" s="48">
        <v>55</v>
      </c>
      <c r="E93" s="47">
        <f>SUM(F93:I93)</f>
        <v>0</v>
      </c>
      <c r="F93" s="47">
        <v>0</v>
      </c>
      <c r="G93" s="47">
        <v>0</v>
      </c>
      <c r="H93" s="47">
        <v>0</v>
      </c>
      <c r="I93" s="47">
        <v>0</v>
      </c>
      <c r="J93" s="3"/>
    </row>
    <row r="94" spans="1:10" ht="20.100000000000001" customHeight="1" thickBot="1" x14ac:dyDescent="0.35">
      <c r="A94" s="6" t="s">
        <v>68</v>
      </c>
      <c r="B94" s="24">
        <v>516</v>
      </c>
      <c r="C94" s="48">
        <v>0</v>
      </c>
      <c r="D94" s="48">
        <v>0</v>
      </c>
      <c r="E94" s="50">
        <f>SUM(F94:I94)</f>
        <v>0</v>
      </c>
      <c r="F94" s="50">
        <f>SUM(G94:J94)</f>
        <v>0</v>
      </c>
      <c r="G94" s="50">
        <f>SUM(H94:K94)</f>
        <v>0</v>
      </c>
      <c r="H94" s="50">
        <f>SUM(I94:L94)</f>
        <v>0</v>
      </c>
      <c r="I94" s="50">
        <f>SUM(J94:M94)</f>
        <v>0</v>
      </c>
      <c r="J94" s="3"/>
    </row>
    <row r="95" spans="1:10" ht="20.100000000000001" customHeight="1" thickBot="1" x14ac:dyDescent="0.35">
      <c r="A95" s="97" t="s">
        <v>69</v>
      </c>
      <c r="B95" s="97"/>
      <c r="C95" s="97"/>
      <c r="D95" s="97"/>
      <c r="E95" s="97"/>
      <c r="F95" s="97"/>
      <c r="G95" s="97"/>
      <c r="H95" s="97"/>
      <c r="I95" s="97"/>
      <c r="J95" s="3"/>
    </row>
    <row r="96" spans="1:10" ht="20.100000000000001" customHeight="1" thickBot="1" x14ac:dyDescent="0.35">
      <c r="A96" s="6" t="s">
        <v>70</v>
      </c>
      <c r="B96" s="7">
        <v>600</v>
      </c>
      <c r="C96" s="48">
        <v>0</v>
      </c>
      <c r="D96" s="48">
        <v>0</v>
      </c>
      <c r="E96" s="50">
        <f t="shared" ref="E96:E105" si="3">SUM(F96:I96)</f>
        <v>0</v>
      </c>
      <c r="F96" s="50">
        <f t="shared" ref="F96:F105" si="4">SUM(G96:J96)</f>
        <v>0</v>
      </c>
      <c r="G96" s="50">
        <f t="shared" ref="G96:G105" si="5">SUM(H96:K96)</f>
        <v>0</v>
      </c>
      <c r="H96" s="50">
        <f t="shared" ref="H96:H105" si="6">SUM(I96:L96)</f>
        <v>0</v>
      </c>
      <c r="I96" s="50">
        <f t="shared" ref="I96:I105" si="7">SUM(J96:M96)</f>
        <v>0</v>
      </c>
      <c r="J96" s="3"/>
    </row>
    <row r="97" spans="1:10" ht="20.100000000000001" customHeight="1" thickBot="1" x14ac:dyDescent="0.35">
      <c r="A97" s="9" t="s">
        <v>71</v>
      </c>
      <c r="B97" s="24">
        <v>601</v>
      </c>
      <c r="C97" s="48">
        <v>0</v>
      </c>
      <c r="D97" s="48">
        <v>0</v>
      </c>
      <c r="E97" s="50">
        <f t="shared" si="3"/>
        <v>0</v>
      </c>
      <c r="F97" s="50">
        <f t="shared" si="4"/>
        <v>0</v>
      </c>
      <c r="G97" s="50">
        <f t="shared" si="5"/>
        <v>0</v>
      </c>
      <c r="H97" s="50">
        <f t="shared" si="6"/>
        <v>0</v>
      </c>
      <c r="I97" s="50">
        <f t="shared" si="7"/>
        <v>0</v>
      </c>
      <c r="J97" s="3"/>
    </row>
    <row r="98" spans="1:10" ht="20.100000000000001" customHeight="1" thickBot="1" x14ac:dyDescent="0.35">
      <c r="A98" s="9" t="s">
        <v>72</v>
      </c>
      <c r="B98" s="24">
        <v>602</v>
      </c>
      <c r="C98" s="48">
        <v>0</v>
      </c>
      <c r="D98" s="48">
        <v>0</v>
      </c>
      <c r="E98" s="50">
        <f t="shared" si="3"/>
        <v>0</v>
      </c>
      <c r="F98" s="50">
        <f t="shared" si="4"/>
        <v>0</v>
      </c>
      <c r="G98" s="50">
        <f t="shared" si="5"/>
        <v>0</v>
      </c>
      <c r="H98" s="50">
        <f t="shared" si="6"/>
        <v>0</v>
      </c>
      <c r="I98" s="50">
        <f t="shared" si="7"/>
        <v>0</v>
      </c>
      <c r="J98" s="3"/>
    </row>
    <row r="99" spans="1:10" ht="20.100000000000001" customHeight="1" thickBot="1" x14ac:dyDescent="0.35">
      <c r="A99" s="9" t="s">
        <v>73</v>
      </c>
      <c r="B99" s="24">
        <v>603</v>
      </c>
      <c r="C99" s="48">
        <v>0</v>
      </c>
      <c r="D99" s="48">
        <v>0</v>
      </c>
      <c r="E99" s="50">
        <f t="shared" si="3"/>
        <v>0</v>
      </c>
      <c r="F99" s="50">
        <f t="shared" si="4"/>
        <v>0</v>
      </c>
      <c r="G99" s="50">
        <f t="shared" si="5"/>
        <v>0</v>
      </c>
      <c r="H99" s="50">
        <f t="shared" si="6"/>
        <v>0</v>
      </c>
      <c r="I99" s="50">
        <f t="shared" si="7"/>
        <v>0</v>
      </c>
      <c r="J99" s="3"/>
    </row>
    <row r="100" spans="1:10" ht="20.100000000000001" customHeight="1" thickBot="1" x14ac:dyDescent="0.35">
      <c r="A100" s="6" t="s">
        <v>74</v>
      </c>
      <c r="B100" s="7">
        <v>610</v>
      </c>
      <c r="C100" s="48">
        <v>0</v>
      </c>
      <c r="D100" s="48">
        <v>0</v>
      </c>
      <c r="E100" s="50">
        <f t="shared" si="3"/>
        <v>0</v>
      </c>
      <c r="F100" s="50">
        <f t="shared" si="4"/>
        <v>0</v>
      </c>
      <c r="G100" s="50">
        <f t="shared" si="5"/>
        <v>0</v>
      </c>
      <c r="H100" s="50">
        <f t="shared" si="6"/>
        <v>0</v>
      </c>
      <c r="I100" s="50">
        <f t="shared" si="7"/>
        <v>0</v>
      </c>
      <c r="J100" s="3"/>
    </row>
    <row r="101" spans="1:10" ht="20.100000000000001" customHeight="1" thickBot="1" x14ac:dyDescent="0.35">
      <c r="A101" s="6" t="s">
        <v>75</v>
      </c>
      <c r="B101" s="7">
        <v>620</v>
      </c>
      <c r="C101" s="48">
        <v>0</v>
      </c>
      <c r="D101" s="48">
        <v>0</v>
      </c>
      <c r="E101" s="50">
        <f t="shared" si="3"/>
        <v>0</v>
      </c>
      <c r="F101" s="50">
        <f t="shared" si="4"/>
        <v>0</v>
      </c>
      <c r="G101" s="50">
        <f t="shared" si="5"/>
        <v>0</v>
      </c>
      <c r="H101" s="50">
        <f t="shared" si="6"/>
        <v>0</v>
      </c>
      <c r="I101" s="50">
        <f t="shared" si="7"/>
        <v>0</v>
      </c>
      <c r="J101" s="3"/>
    </row>
    <row r="102" spans="1:10" ht="20.100000000000001" customHeight="1" thickBot="1" x14ac:dyDescent="0.35">
      <c r="A102" s="9" t="s">
        <v>71</v>
      </c>
      <c r="B102" s="24">
        <v>621</v>
      </c>
      <c r="C102" s="48">
        <v>0</v>
      </c>
      <c r="D102" s="48">
        <v>0</v>
      </c>
      <c r="E102" s="50">
        <f t="shared" si="3"/>
        <v>0</v>
      </c>
      <c r="F102" s="50">
        <f t="shared" si="4"/>
        <v>0</v>
      </c>
      <c r="G102" s="50">
        <f t="shared" si="5"/>
        <v>0</v>
      </c>
      <c r="H102" s="50">
        <f t="shared" si="6"/>
        <v>0</v>
      </c>
      <c r="I102" s="50">
        <f t="shared" si="7"/>
        <v>0</v>
      </c>
      <c r="J102" s="3"/>
    </row>
    <row r="103" spans="1:10" ht="20.100000000000001" customHeight="1" thickBot="1" x14ac:dyDescent="0.35">
      <c r="A103" s="9" t="s">
        <v>72</v>
      </c>
      <c r="B103" s="24">
        <v>622</v>
      </c>
      <c r="C103" s="48">
        <v>0</v>
      </c>
      <c r="D103" s="48">
        <v>0</v>
      </c>
      <c r="E103" s="50">
        <f t="shared" si="3"/>
        <v>0</v>
      </c>
      <c r="F103" s="50">
        <f t="shared" si="4"/>
        <v>0</v>
      </c>
      <c r="G103" s="50">
        <f t="shared" si="5"/>
        <v>0</v>
      </c>
      <c r="H103" s="50">
        <f t="shared" si="6"/>
        <v>0</v>
      </c>
      <c r="I103" s="50">
        <f t="shared" si="7"/>
        <v>0</v>
      </c>
      <c r="J103" s="3"/>
    </row>
    <row r="104" spans="1:10" ht="20.100000000000001" customHeight="1" thickBot="1" x14ac:dyDescent="0.35">
      <c r="A104" s="9" t="s">
        <v>73</v>
      </c>
      <c r="B104" s="24">
        <v>623</v>
      </c>
      <c r="C104" s="48">
        <v>0</v>
      </c>
      <c r="D104" s="48">
        <v>0</v>
      </c>
      <c r="E104" s="50">
        <f t="shared" si="3"/>
        <v>0</v>
      </c>
      <c r="F104" s="50">
        <f t="shared" si="4"/>
        <v>0</v>
      </c>
      <c r="G104" s="50">
        <f t="shared" si="5"/>
        <v>0</v>
      </c>
      <c r="H104" s="50">
        <f t="shared" si="6"/>
        <v>0</v>
      </c>
      <c r="I104" s="50">
        <f t="shared" si="7"/>
        <v>0</v>
      </c>
      <c r="J104" s="3"/>
    </row>
    <row r="105" spans="1:10" ht="20.100000000000001" customHeight="1" thickBot="1" x14ac:dyDescent="0.35">
      <c r="A105" s="6" t="s">
        <v>76</v>
      </c>
      <c r="B105" s="7">
        <v>630</v>
      </c>
      <c r="C105" s="48">
        <v>0</v>
      </c>
      <c r="D105" s="48">
        <v>0</v>
      </c>
      <c r="E105" s="50">
        <f t="shared" si="3"/>
        <v>0</v>
      </c>
      <c r="F105" s="50">
        <f t="shared" si="4"/>
        <v>0</v>
      </c>
      <c r="G105" s="50">
        <f t="shared" si="5"/>
        <v>0</v>
      </c>
      <c r="H105" s="50">
        <f t="shared" si="6"/>
        <v>0</v>
      </c>
      <c r="I105" s="50">
        <f t="shared" si="7"/>
        <v>0</v>
      </c>
      <c r="J105" s="3"/>
    </row>
    <row r="106" spans="1:10" ht="20.100000000000001" customHeight="1" thickBot="1" x14ac:dyDescent="0.35">
      <c r="A106" s="21" t="s">
        <v>77</v>
      </c>
      <c r="B106" s="28">
        <v>700</v>
      </c>
      <c r="C106" s="46">
        <v>21531</v>
      </c>
      <c r="D106" s="46">
        <v>23253.4</v>
      </c>
      <c r="E106" s="82">
        <f>SUM(F106:I106)</f>
        <v>24056</v>
      </c>
      <c r="F106" s="82">
        <f>SUM(F29+F33+F34+F35+F39)</f>
        <v>5967</v>
      </c>
      <c r="G106" s="82">
        <f>SUM(G29+G33+G34+G35+G39)</f>
        <v>5857.5</v>
      </c>
      <c r="H106" s="82">
        <f>SUM(H29+H33+H34+H35+H39)</f>
        <v>5890.5</v>
      </c>
      <c r="I106" s="82">
        <f>SUM(I29+I33+I34+I35+I39)</f>
        <v>6341</v>
      </c>
      <c r="J106" s="3"/>
    </row>
    <row r="107" spans="1:10" ht="20.100000000000001" customHeight="1" thickBot="1" x14ac:dyDescent="0.35">
      <c r="A107" s="21" t="s">
        <v>78</v>
      </c>
      <c r="B107" s="28">
        <v>800</v>
      </c>
      <c r="C107" s="46">
        <v>21470</v>
      </c>
      <c r="D107" s="46">
        <v>23222</v>
      </c>
      <c r="E107" s="47">
        <f>SUM(F107:I107)</f>
        <v>24029.9</v>
      </c>
      <c r="F107" s="47">
        <f>SUM(F83)</f>
        <v>5957.1</v>
      </c>
      <c r="G107" s="47">
        <f>SUM(G83)</f>
        <v>5855.6</v>
      </c>
      <c r="H107" s="47">
        <f>SUM(H83)</f>
        <v>5889.6</v>
      </c>
      <c r="I107" s="47">
        <f>SUM(I83)</f>
        <v>6327.6</v>
      </c>
      <c r="J107" s="3"/>
    </row>
    <row r="108" spans="1:10" ht="20.100000000000001" customHeight="1" thickBot="1" x14ac:dyDescent="0.35">
      <c r="A108" s="6" t="s">
        <v>79</v>
      </c>
      <c r="B108" s="7">
        <v>850</v>
      </c>
      <c r="C108" s="48">
        <v>61</v>
      </c>
      <c r="D108" s="48">
        <v>31.4</v>
      </c>
      <c r="E108" s="50">
        <f>SUM(E106-E107)</f>
        <v>26.099999999998545</v>
      </c>
      <c r="F108" s="50">
        <f>SUM(F106-F107)</f>
        <v>9.8999999999996362</v>
      </c>
      <c r="G108" s="50">
        <f>SUM(G106-G107)</f>
        <v>1.8999999999996362</v>
      </c>
      <c r="H108" s="50">
        <f>SUM(H106-H107)</f>
        <v>0.8999999999996362</v>
      </c>
      <c r="I108" s="50">
        <f>SUM(I106-I107)</f>
        <v>13.399999999999636</v>
      </c>
      <c r="J108" s="3"/>
    </row>
    <row r="109" spans="1:10" ht="20.100000000000001" customHeight="1" thickBot="1" x14ac:dyDescent="0.35">
      <c r="A109" s="98" t="s">
        <v>80</v>
      </c>
      <c r="B109" s="98"/>
      <c r="C109" s="45"/>
      <c r="D109" s="45"/>
      <c r="E109" s="29"/>
      <c r="F109" s="30"/>
      <c r="G109" s="30"/>
      <c r="H109" s="30"/>
      <c r="I109" s="30"/>
      <c r="J109" s="3"/>
    </row>
    <row r="110" spans="1:10" ht="20.100000000000001" customHeight="1" thickBot="1" x14ac:dyDescent="0.35">
      <c r="A110" s="6" t="s">
        <v>81</v>
      </c>
      <c r="B110" s="7">
        <v>900</v>
      </c>
      <c r="C110" s="23">
        <v>111</v>
      </c>
      <c r="D110" s="23">
        <v>123</v>
      </c>
      <c r="E110" s="30">
        <v>128</v>
      </c>
      <c r="F110" s="30">
        <v>128</v>
      </c>
      <c r="G110" s="30">
        <v>128</v>
      </c>
      <c r="H110" s="30">
        <v>128</v>
      </c>
      <c r="I110" s="30">
        <v>128</v>
      </c>
      <c r="J110" s="3"/>
    </row>
    <row r="111" spans="1:10" ht="20.100000000000001" customHeight="1" thickBot="1" x14ac:dyDescent="0.35">
      <c r="A111" s="6" t="s">
        <v>82</v>
      </c>
      <c r="B111" s="7">
        <v>910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3"/>
    </row>
    <row r="112" spans="1:10" ht="20.100000000000001" customHeight="1" thickBot="1" x14ac:dyDescent="0.35">
      <c r="A112" s="6" t="s">
        <v>83</v>
      </c>
      <c r="B112" s="7">
        <v>920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3"/>
    </row>
    <row r="113" spans="1:11" ht="20.100000000000001" customHeight="1" thickBot="1" x14ac:dyDescent="0.35">
      <c r="A113" s="6" t="s">
        <v>84</v>
      </c>
      <c r="B113" s="7">
        <v>930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3"/>
    </row>
    <row r="115" spans="1:11" ht="18.75" x14ac:dyDescent="0.3">
      <c r="A115" s="2"/>
      <c r="B115" s="3"/>
      <c r="C115" s="3"/>
      <c r="D115" s="3"/>
      <c r="E115" s="2"/>
      <c r="F115" s="2"/>
      <c r="G115" s="2"/>
      <c r="H115" s="2"/>
      <c r="I115" s="2"/>
      <c r="J115" s="3"/>
      <c r="K115" s="3"/>
    </row>
    <row r="116" spans="1:11" ht="18.75" x14ac:dyDescent="0.3">
      <c r="A116" s="83" t="s">
        <v>114</v>
      </c>
      <c r="B116" s="3"/>
      <c r="C116" s="3"/>
      <c r="D116" s="87"/>
      <c r="E116" s="87"/>
      <c r="F116" s="87"/>
      <c r="G116" s="88" t="s">
        <v>89</v>
      </c>
      <c r="H116" s="88"/>
      <c r="I116" s="88"/>
      <c r="J116" s="3"/>
      <c r="K116" s="3"/>
    </row>
    <row r="117" spans="1:11" ht="18.75" x14ac:dyDescent="0.3">
      <c r="A117" s="84" t="s">
        <v>115</v>
      </c>
      <c r="B117" s="3"/>
      <c r="C117" s="3"/>
      <c r="D117" s="3"/>
      <c r="E117" s="85" t="s">
        <v>116</v>
      </c>
      <c r="F117" s="2"/>
      <c r="G117" s="86" t="s">
        <v>117</v>
      </c>
      <c r="H117" s="86"/>
      <c r="I117" s="86"/>
      <c r="J117" s="3"/>
      <c r="K117" s="3"/>
    </row>
    <row r="118" spans="1:11" ht="18.75" x14ac:dyDescent="0.3">
      <c r="A118" s="2"/>
      <c r="B118" s="3"/>
      <c r="C118" s="3"/>
      <c r="D118" s="3"/>
      <c r="E118" s="2"/>
      <c r="F118" s="2"/>
      <c r="G118" s="2"/>
      <c r="H118" s="2"/>
      <c r="I118" s="2"/>
      <c r="J118" s="3"/>
      <c r="K118" s="3"/>
    </row>
    <row r="119" spans="1:11" ht="18.75" x14ac:dyDescent="0.3">
      <c r="A119" s="83" t="s">
        <v>118</v>
      </c>
      <c r="B119" s="3"/>
      <c r="C119" s="3"/>
      <c r="D119" s="87"/>
      <c r="E119" s="87"/>
      <c r="F119" s="87"/>
      <c r="G119" s="88" t="s">
        <v>119</v>
      </c>
      <c r="H119" s="88"/>
      <c r="I119" s="88"/>
      <c r="J119" s="3"/>
      <c r="K119" s="3"/>
    </row>
    <row r="120" spans="1:11" ht="18.75" x14ac:dyDescent="0.3">
      <c r="A120" s="84" t="s">
        <v>115</v>
      </c>
      <c r="B120" s="3"/>
      <c r="C120" s="3"/>
      <c r="D120" s="3"/>
      <c r="E120" s="85" t="s">
        <v>116</v>
      </c>
      <c r="F120" s="2"/>
      <c r="G120" s="86" t="s">
        <v>117</v>
      </c>
      <c r="H120" s="86"/>
      <c r="I120" s="86"/>
      <c r="J120" s="3"/>
      <c r="K120" s="3"/>
    </row>
    <row r="121" spans="1:11" ht="18.75" x14ac:dyDescent="0.3">
      <c r="A121" s="2"/>
      <c r="B121" s="3"/>
      <c r="C121" s="3"/>
      <c r="D121" s="3"/>
      <c r="E121" s="2"/>
      <c r="F121" s="2"/>
      <c r="G121" s="2"/>
      <c r="H121" s="2"/>
      <c r="I121" s="2"/>
      <c r="J121" s="3"/>
      <c r="K121" s="3"/>
    </row>
    <row r="122" spans="1:11" ht="18.75" x14ac:dyDescent="0.3">
      <c r="A122" s="2"/>
      <c r="B122" s="3"/>
      <c r="C122" s="3"/>
      <c r="D122" s="3"/>
      <c r="E122" s="2"/>
      <c r="F122" s="2"/>
      <c r="G122" s="2"/>
      <c r="H122" s="2"/>
      <c r="I122" s="2"/>
      <c r="J122" s="3"/>
      <c r="K122" s="3"/>
    </row>
    <row r="123" spans="1:11" ht="18.75" x14ac:dyDescent="0.3">
      <c r="A123" s="2"/>
      <c r="B123" s="3"/>
      <c r="C123" s="3"/>
      <c r="D123" s="3"/>
      <c r="E123" s="2"/>
      <c r="F123" s="2"/>
      <c r="G123" s="2"/>
      <c r="H123" s="2"/>
      <c r="I123" s="2"/>
      <c r="J123" s="3"/>
      <c r="K123" s="3"/>
    </row>
    <row r="124" spans="1:11" ht="18.75" x14ac:dyDescent="0.3">
      <c r="A124" s="2"/>
      <c r="B124" s="3"/>
      <c r="C124" s="3"/>
      <c r="D124" s="3"/>
      <c r="E124" s="2"/>
      <c r="F124" s="2"/>
      <c r="G124" s="2"/>
      <c r="H124" s="2"/>
      <c r="I124" s="2"/>
      <c r="J124" s="3"/>
      <c r="K124" s="3"/>
    </row>
    <row r="125" spans="1:11" ht="18.75" x14ac:dyDescent="0.3">
      <c r="A125" s="2"/>
      <c r="B125" s="3"/>
      <c r="C125" s="3"/>
      <c r="D125" s="3"/>
      <c r="E125" s="2"/>
      <c r="F125" s="2"/>
      <c r="G125" s="2"/>
      <c r="H125" s="2"/>
      <c r="I125" s="2"/>
      <c r="J125" s="3"/>
      <c r="K125" s="3"/>
    </row>
    <row r="126" spans="1:11" ht="18.75" x14ac:dyDescent="0.3">
      <c r="A126" s="2"/>
      <c r="B126" s="3"/>
      <c r="C126" s="3"/>
      <c r="D126" s="3"/>
      <c r="E126" s="2"/>
      <c r="F126" s="2"/>
      <c r="G126" s="2"/>
      <c r="H126" s="2"/>
      <c r="I126" s="2"/>
      <c r="J126" s="3"/>
      <c r="K126" s="3"/>
    </row>
    <row r="127" spans="1:11" ht="18.75" x14ac:dyDescent="0.3">
      <c r="A127" s="2"/>
      <c r="B127" s="3"/>
      <c r="C127" s="3"/>
      <c r="D127" s="3"/>
      <c r="E127" s="2"/>
      <c r="F127" s="2"/>
      <c r="G127" s="2"/>
      <c r="H127" s="2"/>
      <c r="I127" s="2"/>
      <c r="J127" s="3"/>
      <c r="K127" s="3"/>
    </row>
    <row r="128" spans="1:11" ht="18.75" x14ac:dyDescent="0.3">
      <c r="A128" s="2"/>
      <c r="B128" s="3"/>
      <c r="C128" s="3"/>
      <c r="D128" s="3"/>
      <c r="E128" s="2"/>
      <c r="F128" s="2"/>
      <c r="G128" s="2"/>
      <c r="H128" s="2"/>
      <c r="I128" s="2"/>
      <c r="J128" s="3"/>
      <c r="K128" s="3"/>
    </row>
    <row r="129" spans="1:11" ht="18.75" x14ac:dyDescent="0.3">
      <c r="A129" s="2"/>
      <c r="B129" s="3"/>
      <c r="C129" s="3"/>
      <c r="D129" s="3"/>
      <c r="E129" s="2"/>
      <c r="F129" s="2"/>
      <c r="G129" s="2"/>
      <c r="H129" s="2"/>
      <c r="I129" s="2"/>
      <c r="J129" s="3"/>
      <c r="K129" s="3"/>
    </row>
    <row r="130" spans="1:11" ht="18.75" x14ac:dyDescent="0.3">
      <c r="A130" s="2"/>
      <c r="B130" s="3"/>
      <c r="C130" s="3"/>
      <c r="D130" s="3"/>
      <c r="E130" s="2"/>
      <c r="F130" s="2"/>
      <c r="G130" s="2"/>
      <c r="H130" s="2"/>
      <c r="I130" s="2"/>
      <c r="J130" s="3"/>
      <c r="K130" s="3"/>
    </row>
    <row r="131" spans="1:11" ht="18.75" x14ac:dyDescent="0.3">
      <c r="A131" s="2"/>
      <c r="B131" s="3"/>
      <c r="C131" s="3"/>
      <c r="D131" s="3"/>
      <c r="E131" s="2"/>
      <c r="F131" s="2"/>
      <c r="G131" s="2"/>
      <c r="H131" s="2"/>
      <c r="I131" s="2"/>
      <c r="J131" s="3"/>
      <c r="K131" s="3"/>
    </row>
    <row r="132" spans="1:11" ht="18.75" x14ac:dyDescent="0.3">
      <c r="A132" s="2"/>
      <c r="B132" s="3"/>
      <c r="C132" s="3"/>
      <c r="D132" s="3"/>
      <c r="E132" s="2"/>
      <c r="F132" s="2"/>
      <c r="G132" s="2"/>
      <c r="H132" s="2"/>
      <c r="I132" s="2"/>
      <c r="J132" s="3"/>
      <c r="K132" s="3"/>
    </row>
    <row r="133" spans="1:11" ht="18.75" x14ac:dyDescent="0.3">
      <c r="A133" s="2"/>
      <c r="B133" s="3"/>
      <c r="C133" s="3"/>
      <c r="D133" s="3"/>
      <c r="E133" s="2"/>
      <c r="F133" s="2"/>
      <c r="G133" s="2"/>
      <c r="H133" s="2"/>
      <c r="I133" s="2"/>
      <c r="J133" s="3"/>
      <c r="K133" s="3"/>
    </row>
    <row r="134" spans="1:11" ht="18.75" x14ac:dyDescent="0.3">
      <c r="A134" s="2"/>
      <c r="B134" s="3"/>
      <c r="C134" s="3"/>
      <c r="D134" s="3"/>
      <c r="E134" s="2"/>
      <c r="F134" s="2"/>
      <c r="G134" s="2"/>
      <c r="H134" s="2"/>
      <c r="I134" s="2"/>
      <c r="J134" s="3"/>
      <c r="K134" s="3"/>
    </row>
    <row r="135" spans="1:11" ht="18.75" x14ac:dyDescent="0.3">
      <c r="A135" s="2"/>
      <c r="B135" s="3"/>
      <c r="C135" s="3"/>
      <c r="D135" s="3"/>
      <c r="E135" s="2"/>
      <c r="F135" s="2"/>
      <c r="G135" s="2"/>
      <c r="H135" s="2"/>
      <c r="I135" s="2"/>
      <c r="J135" s="3"/>
      <c r="K135" s="3"/>
    </row>
    <row r="136" spans="1:11" ht="18.75" x14ac:dyDescent="0.3">
      <c r="A136" s="2"/>
      <c r="B136" s="3"/>
      <c r="C136" s="3"/>
      <c r="D136" s="3"/>
      <c r="E136" s="2"/>
      <c r="F136" s="2"/>
      <c r="G136" s="2"/>
      <c r="H136" s="2"/>
      <c r="I136" s="2"/>
      <c r="J136" s="3"/>
      <c r="K136" s="3"/>
    </row>
    <row r="137" spans="1:11" ht="18.75" x14ac:dyDescent="0.3">
      <c r="A137" s="2"/>
      <c r="B137" s="3"/>
      <c r="C137" s="3"/>
      <c r="D137" s="3"/>
      <c r="E137" s="2"/>
      <c r="F137" s="2"/>
      <c r="G137" s="2"/>
      <c r="H137" s="2"/>
      <c r="I137" s="2"/>
      <c r="J137" s="3"/>
      <c r="K137" s="3"/>
    </row>
    <row r="138" spans="1:11" ht="18.75" x14ac:dyDescent="0.3">
      <c r="A138" s="2"/>
      <c r="B138" s="3"/>
      <c r="C138" s="3"/>
      <c r="D138" s="3"/>
      <c r="E138" s="2"/>
      <c r="F138" s="2"/>
      <c r="G138" s="2"/>
      <c r="H138" s="2"/>
      <c r="I138" s="2"/>
      <c r="J138" s="3"/>
      <c r="K138" s="3"/>
    </row>
    <row r="139" spans="1:11" ht="18.75" x14ac:dyDescent="0.3">
      <c r="A139" s="2"/>
      <c r="B139" s="3"/>
      <c r="C139" s="3"/>
      <c r="D139" s="3"/>
      <c r="E139" s="2"/>
      <c r="F139" s="2"/>
      <c r="G139" s="2"/>
      <c r="H139" s="2"/>
      <c r="I139" s="2"/>
      <c r="J139" s="3"/>
      <c r="K139" s="3"/>
    </row>
    <row r="140" spans="1:11" ht="18.75" x14ac:dyDescent="0.3">
      <c r="A140" s="2"/>
      <c r="B140" s="3"/>
      <c r="C140" s="3"/>
      <c r="D140" s="3"/>
      <c r="E140" s="2"/>
      <c r="F140" s="2"/>
      <c r="G140" s="2"/>
      <c r="H140" s="2"/>
      <c r="I140" s="2"/>
      <c r="J140" s="3"/>
      <c r="K140" s="3"/>
    </row>
    <row r="141" spans="1:11" ht="18.75" x14ac:dyDescent="0.3">
      <c r="A141" s="2"/>
      <c r="B141" s="3"/>
      <c r="C141" s="3"/>
      <c r="D141" s="3"/>
      <c r="E141" s="2"/>
      <c r="F141" s="2"/>
      <c r="G141" s="2"/>
      <c r="H141" s="2"/>
      <c r="I141" s="2"/>
      <c r="J141" s="3"/>
      <c r="K141" s="3"/>
    </row>
    <row r="142" spans="1:11" ht="18.75" x14ac:dyDescent="0.3">
      <c r="A142" s="2"/>
      <c r="B142" s="3"/>
      <c r="C142" s="3"/>
      <c r="D142" s="3"/>
      <c r="E142" s="2"/>
      <c r="F142" s="2"/>
      <c r="G142" s="2"/>
      <c r="H142" s="2"/>
      <c r="I142" s="2"/>
      <c r="J142" s="3"/>
      <c r="K142" s="3"/>
    </row>
    <row r="143" spans="1:11" ht="18.75" x14ac:dyDescent="0.3">
      <c r="A143" s="2"/>
      <c r="B143" s="3"/>
      <c r="C143" s="3"/>
      <c r="D143" s="3"/>
      <c r="E143" s="2"/>
      <c r="F143" s="2"/>
      <c r="G143" s="2"/>
      <c r="H143" s="2"/>
      <c r="I143" s="2"/>
      <c r="J143" s="3"/>
      <c r="K143" s="3"/>
    </row>
    <row r="144" spans="1:11" ht="18.75" x14ac:dyDescent="0.3">
      <c r="A144" s="2"/>
      <c r="B144" s="3"/>
      <c r="C144" s="3"/>
      <c r="D144" s="3"/>
      <c r="E144" s="2"/>
      <c r="F144" s="2"/>
      <c r="G144" s="2"/>
      <c r="H144" s="2"/>
      <c r="I144" s="2"/>
      <c r="J144" s="3"/>
      <c r="K144" s="3"/>
    </row>
    <row r="145" spans="1:11" ht="18.75" x14ac:dyDescent="0.3">
      <c r="A145" s="2"/>
      <c r="B145" s="3"/>
      <c r="C145" s="3"/>
      <c r="D145" s="3"/>
      <c r="E145" s="2"/>
      <c r="F145" s="2"/>
      <c r="G145" s="2"/>
      <c r="H145" s="2"/>
      <c r="I145" s="2"/>
      <c r="J145" s="3"/>
      <c r="K145" s="3"/>
    </row>
    <row r="146" spans="1:11" ht="18.75" x14ac:dyDescent="0.3">
      <c r="A146" s="2"/>
      <c r="B146" s="3"/>
      <c r="C146" s="3"/>
      <c r="D146" s="3"/>
      <c r="E146" s="2"/>
      <c r="F146" s="2"/>
      <c r="G146" s="2"/>
      <c r="H146" s="2"/>
      <c r="I146" s="2"/>
      <c r="J146" s="3"/>
      <c r="K146" s="3"/>
    </row>
  </sheetData>
  <mergeCells count="36">
    <mergeCell ref="G1:I1"/>
    <mergeCell ref="E2:I2"/>
    <mergeCell ref="E3:I3"/>
    <mergeCell ref="A95:I95"/>
    <mergeCell ref="A109:B109"/>
    <mergeCell ref="F24:I24"/>
    <mergeCell ref="A27:I27"/>
    <mergeCell ref="A28:I28"/>
    <mergeCell ref="A77:I77"/>
    <mergeCell ref="A84:I84"/>
    <mergeCell ref="A24:A25"/>
    <mergeCell ref="B24:B25"/>
    <mergeCell ref="C24:C25"/>
    <mergeCell ref="D24:D25"/>
    <mergeCell ref="E24:E25"/>
    <mergeCell ref="A5:I5"/>
    <mergeCell ref="A7:I7"/>
    <mergeCell ref="A9:I9"/>
    <mergeCell ref="B11:I11"/>
    <mergeCell ref="B12:I12"/>
    <mergeCell ref="B13:I13"/>
    <mergeCell ref="B14:I14"/>
    <mergeCell ref="B15:I15"/>
    <mergeCell ref="B18:I18"/>
    <mergeCell ref="B19:I19"/>
    <mergeCell ref="B16:I16"/>
    <mergeCell ref="B17:I17"/>
    <mergeCell ref="G117:I117"/>
    <mergeCell ref="D119:F119"/>
    <mergeCell ref="G119:I119"/>
    <mergeCell ref="G120:I120"/>
    <mergeCell ref="B20:I20"/>
    <mergeCell ref="B21:I21"/>
    <mergeCell ref="B22:I22"/>
    <mergeCell ref="G116:I116"/>
    <mergeCell ref="D116:F116"/>
  </mergeCells>
  <pageMargins left="0.31496062992125984" right="0.19685039370078741" top="0.54" bottom="0.69" header="0.2" footer="0.19685039370078741"/>
  <pageSetup paperSize="9" scale="90" orientation="landscape" horizontalDpi="300" verticalDpi="300" r:id="rId1"/>
  <ignoredErrors>
    <ignoredError sqref="E33 E47" formula="1"/>
    <ignoredError sqref="F47:I47 F60: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dc:description/>
  <cp:lastModifiedBy>User Windows</cp:lastModifiedBy>
  <cp:revision>15</cp:revision>
  <cp:lastPrinted>2023-09-27T11:43:08Z</cp:lastPrinted>
  <dcterms:created xsi:type="dcterms:W3CDTF">2022-06-03T12:11:58Z</dcterms:created>
  <dcterms:modified xsi:type="dcterms:W3CDTF">2023-09-27T11:43:12Z</dcterms:modified>
  <dc:language>uk-UA</dc:language>
</cp:coreProperties>
</file>