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activeTab="1"/>
  </bookViews>
  <sheets>
    <sheet name="Лист1" sheetId="1" r:id="rId1"/>
    <sheet name="Лист2" sheetId="2" r:id="rId2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L44" i="1" s="1"/>
  <c r="J44" i="1"/>
  <c r="H44" i="1"/>
  <c r="I44" i="1" s="1"/>
  <c r="K43" i="1"/>
  <c r="J43" i="1"/>
  <c r="L43" i="1" s="1"/>
  <c r="H43" i="1"/>
  <c r="I43" i="1" s="1"/>
  <c r="K42" i="1"/>
  <c r="J42" i="1"/>
  <c r="L42" i="1" s="1"/>
  <c r="H42" i="1"/>
  <c r="I42" i="1" s="1"/>
  <c r="K41" i="1"/>
  <c r="J41" i="1"/>
  <c r="L41" i="1" s="1"/>
  <c r="H41" i="1"/>
  <c r="I41" i="1" s="1"/>
  <c r="K40" i="1"/>
  <c r="L40" i="1" s="1"/>
  <c r="J40" i="1"/>
  <c r="H40" i="1"/>
  <c r="I40" i="1" s="1"/>
  <c r="K39" i="1"/>
  <c r="L39" i="1" s="1"/>
  <c r="J39" i="1"/>
  <c r="H39" i="1"/>
  <c r="I39" i="1" s="1"/>
  <c r="K38" i="1"/>
  <c r="J38" i="1"/>
  <c r="L38" i="1" s="1"/>
  <c r="H38" i="1"/>
  <c r="I38" i="1" s="1"/>
  <c r="K37" i="1"/>
  <c r="J37" i="1"/>
  <c r="L37" i="1" s="1"/>
  <c r="H37" i="1"/>
  <c r="I37" i="1" s="1"/>
  <c r="K36" i="1"/>
  <c r="L36" i="1" s="1"/>
  <c r="J36" i="1"/>
  <c r="H36" i="1"/>
  <c r="I36" i="1" s="1"/>
  <c r="K35" i="1"/>
  <c r="J35" i="1"/>
  <c r="L35" i="1" s="1"/>
  <c r="H35" i="1"/>
  <c r="I35" i="1" s="1"/>
  <c r="K34" i="1"/>
  <c r="J34" i="1"/>
  <c r="L34" i="1" s="1"/>
  <c r="H34" i="1"/>
  <c r="I34" i="1" s="1"/>
  <c r="K33" i="1"/>
  <c r="J33" i="1"/>
  <c r="L33" i="1" s="1"/>
  <c r="H33" i="1"/>
  <c r="I33" i="1" s="1"/>
  <c r="K32" i="1"/>
  <c r="L32" i="1" s="1"/>
  <c r="J32" i="1"/>
  <c r="H32" i="1"/>
  <c r="I32" i="1" s="1"/>
  <c r="K31" i="1"/>
  <c r="L31" i="1" s="1"/>
  <c r="J31" i="1"/>
  <c r="H31" i="1"/>
  <c r="I31" i="1" s="1"/>
  <c r="K30" i="1"/>
  <c r="J30" i="1"/>
  <c r="L30" i="1" s="1"/>
  <c r="H30" i="1"/>
  <c r="I30" i="1" s="1"/>
  <c r="K29" i="1"/>
  <c r="J29" i="1"/>
  <c r="L29" i="1" s="1"/>
  <c r="H29" i="1"/>
  <c r="I29" i="1" s="1"/>
  <c r="K28" i="1"/>
  <c r="L28" i="1" s="1"/>
  <c r="J28" i="1"/>
  <c r="H28" i="1"/>
  <c r="I28" i="1" s="1"/>
  <c r="K27" i="1"/>
  <c r="J27" i="1"/>
  <c r="L27" i="1" s="1"/>
  <c r="H27" i="1"/>
  <c r="I27" i="1" s="1"/>
  <c r="K26" i="1"/>
  <c r="J26" i="1"/>
  <c r="L26" i="1" s="1"/>
  <c r="H26" i="1"/>
  <c r="I26" i="1" s="1"/>
  <c r="K25" i="1"/>
  <c r="J25" i="1"/>
  <c r="L25" i="1" s="1"/>
  <c r="H25" i="1"/>
  <c r="I25" i="1" s="1"/>
  <c r="K24" i="1"/>
  <c r="L24" i="1" s="1"/>
  <c r="J24" i="1"/>
  <c r="H24" i="1"/>
  <c r="I24" i="1" s="1"/>
  <c r="K23" i="1"/>
  <c r="L23" i="1" s="1"/>
  <c r="J23" i="1"/>
  <c r="H23" i="1"/>
  <c r="I23" i="1" s="1"/>
  <c r="K22" i="1"/>
  <c r="J22" i="1"/>
  <c r="L22" i="1" s="1"/>
  <c r="H22" i="1"/>
  <c r="I22" i="1" s="1"/>
  <c r="K21" i="1"/>
  <c r="J21" i="1"/>
  <c r="L21" i="1" s="1"/>
  <c r="H21" i="1"/>
  <c r="I21" i="1" s="1"/>
  <c r="K20" i="1"/>
  <c r="L20" i="1" s="1"/>
  <c r="J20" i="1"/>
  <c r="H20" i="1"/>
  <c r="I20" i="1" s="1"/>
  <c r="K19" i="1"/>
  <c r="J19" i="1"/>
  <c r="L19" i="1" s="1"/>
  <c r="H19" i="1"/>
  <c r="I19" i="1" s="1"/>
  <c r="K18" i="1"/>
  <c r="J18" i="1"/>
  <c r="L18" i="1" s="1"/>
  <c r="H18" i="1"/>
  <c r="I18" i="1" s="1"/>
  <c r="K17" i="1"/>
  <c r="J17" i="1"/>
  <c r="L17" i="1" s="1"/>
  <c r="H17" i="1"/>
  <c r="I17" i="1" s="1"/>
  <c r="K16" i="1"/>
  <c r="L16" i="1" s="1"/>
  <c r="J16" i="1"/>
  <c r="H16" i="1"/>
  <c r="I16" i="1" s="1"/>
  <c r="K15" i="1"/>
  <c r="L15" i="1" s="1"/>
  <c r="J15" i="1"/>
  <c r="H15" i="1"/>
  <c r="I15" i="1" s="1"/>
  <c r="K14" i="1"/>
  <c r="J14" i="1"/>
  <c r="L14" i="1" s="1"/>
  <c r="H14" i="1"/>
  <c r="I14" i="1" s="1"/>
  <c r="K13" i="1"/>
  <c r="J13" i="1"/>
  <c r="L13" i="1" s="1"/>
  <c r="H13" i="1"/>
  <c r="I13" i="1" s="1"/>
  <c r="K12" i="1"/>
  <c r="L12" i="1" s="1"/>
  <c r="J12" i="1"/>
  <c r="H12" i="1"/>
  <c r="I12" i="1" s="1"/>
  <c r="K11" i="1"/>
  <c r="J11" i="1"/>
  <c r="K10" i="1"/>
  <c r="J10" i="1"/>
  <c r="L10" i="1" s="1"/>
  <c r="H10" i="1"/>
  <c r="I10" i="1" s="1"/>
</calcChain>
</file>

<file path=xl/sharedStrings.xml><?xml version="1.0" encoding="utf-8"?>
<sst xmlns="http://schemas.openxmlformats.org/spreadsheetml/2006/main" count="102" uniqueCount="70">
  <si>
    <t>Додаток 2</t>
  </si>
  <si>
    <t>ТАРИФИ</t>
  </si>
  <si>
    <t xml:space="preserve"> на платні заходи соціальної послуги "ДОГЛЯД ВДОМА" 
</t>
  </si>
  <si>
    <t>КП «Соціальний центр» Тетіївської міської ради</t>
  </si>
  <si>
    <t>2022 рік</t>
  </si>
  <si>
    <t>№ з/п</t>
  </si>
  <si>
    <t>Найменування послуги</t>
  </si>
  <si>
    <t>Один. виміру,грн..</t>
  </si>
  <si>
    <t>Квалі-фікація</t>
  </si>
  <si>
    <t xml:space="preserve">Зар. плата грн.. за міс.
</t>
  </si>
  <si>
    <t>Гран. Нор-ма часів. Хвил</t>
  </si>
  <si>
    <t xml:space="preserve">Коефіц затрат часу КЧ
</t>
  </si>
  <si>
    <t>Зар. плата за час  викон. послуги грн.</t>
  </si>
  <si>
    <t>Нарах. на 22%</t>
  </si>
  <si>
    <t>Прямі  матеріальні витрати,  грн.</t>
  </si>
  <si>
    <t>Адміністративні  витра-ти ,грн.</t>
  </si>
  <si>
    <t>Тариф планної соц. послу-ги. Всього,грн.</t>
  </si>
  <si>
    <t>Ведення домашнього господарства</t>
  </si>
  <si>
    <t>Соціальний робітник</t>
  </si>
  <si>
    <t>Прибирання житла:</t>
  </si>
  <si>
    <t>Косметичне</t>
  </si>
  <si>
    <t>вологе</t>
  </si>
  <si>
    <t>генеральне</t>
  </si>
  <si>
    <t>Доставка води, піднесення дров</t>
  </si>
  <si>
    <t>Миття вікон</t>
  </si>
  <si>
    <t>Обклеювання вікон</t>
  </si>
  <si>
    <t>Допомога при консервуванні</t>
  </si>
  <si>
    <t>Прасуваня (до 1,5 кг.)</t>
  </si>
  <si>
    <t>Придбання та доставка товарів</t>
  </si>
  <si>
    <t>Приготування їжі</t>
  </si>
  <si>
    <t>Годування (для ліжкохворих)</t>
  </si>
  <si>
    <t>Прання білизни та одягу (до 1,5 кг)</t>
  </si>
  <si>
    <t xml:space="preserve">Ручне прання </t>
  </si>
  <si>
    <t>Прання пральною машинкою</t>
  </si>
  <si>
    <t>Ремонт одягу (дрібний)</t>
  </si>
  <si>
    <t>Заміна натільної та постільної білизни</t>
  </si>
  <si>
    <t>Гадання допомоги при купанні, митті голови, розчісування</t>
  </si>
  <si>
    <t>Супровід споживача соціальних послуг у поліклініку</t>
  </si>
  <si>
    <t>місто</t>
  </si>
  <si>
    <t>село</t>
  </si>
  <si>
    <t>Надання допомоги в оплаті комунальних послуг</t>
  </si>
  <si>
    <t>Надання допомоги в оформленні документів (субсидій)</t>
  </si>
  <si>
    <t>Оформлення замовлень на доставку вугілля, дров</t>
  </si>
  <si>
    <t>Написання листів</t>
  </si>
  <si>
    <t>Виконання доручень, повязаних з необхідністю відвідування різних організацій</t>
  </si>
  <si>
    <t>Соціальний працівник</t>
  </si>
  <si>
    <t>Надання допомоги у проведенні сільськогосподарських робіт</t>
  </si>
  <si>
    <t>Надання послуг з виконання ремонтних робіт</t>
  </si>
  <si>
    <t>Представництво інтересів в органах державної влади</t>
  </si>
  <si>
    <t>Послуги швачки, ремонт взуття</t>
  </si>
  <si>
    <t>Швея</t>
  </si>
  <si>
    <t>Послуги перукаря</t>
  </si>
  <si>
    <t>Перукар</t>
  </si>
  <si>
    <t>Послуги прачки</t>
  </si>
  <si>
    <t>Прачка</t>
  </si>
  <si>
    <t>Порубка дров</t>
  </si>
  <si>
    <t xml:space="preserve"> Робітник з комплесного обслуговування</t>
  </si>
  <si>
    <t>Ремонт огорожі, обкошування присадибної ділянки</t>
  </si>
  <si>
    <t xml:space="preserve">на платні соціальні послуги "Стаціонарний догляд"
</t>
  </si>
  <si>
    <t>Назва послуги</t>
  </si>
  <si>
    <t>Одиниця вимірювання</t>
  </si>
  <si>
    <t>Перелік робіт</t>
  </si>
  <si>
    <t>Вартість послуги без ПДВ (грн.)</t>
  </si>
  <si>
    <t>Догляд стаціонарний м. Тетіїв</t>
  </si>
  <si>
    <t>Ліжко-день</t>
  </si>
  <si>
    <t>проживання з повним матеріальним забезпеченням, 4-х разовим харчуванням, медичним обслуговуванням, забезпеченням м’яким інвентарем, забезпеченням санітарно-гігієнічних заходів, наданням комплексу соціально-оздоровчих заходів, організації дозвілля, спрямованих на підтримання життєдіяльності і соціальної активності</t>
  </si>
  <si>
    <t>Доглід стаціонарний с. Денихівка</t>
  </si>
  <si>
    <t>Наталія ІВАНЮТА</t>
  </si>
  <si>
    <t xml:space="preserve">Секретар міської ради                                                                                         </t>
  </si>
  <si>
    <r>
      <rPr>
        <sz val="12"/>
        <rFont val="Times New Roman"/>
        <family val="1"/>
        <charset val="204"/>
      </rPr>
      <t>Додаток 2                                                                                                                             до Положення про порядок та умови надання платних соціальних послуг та послуг з встановленням диференційованої плати, КП «Соціальний центр» Тетіївської міської ради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</si>
</sst>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i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top" wrapText="1"/>
    </xf>
    <xf numFmtId="0" fontId="5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8" fillId="2" borderId="5" xfId="0" applyFont="1" applyFill="1" applyBorder="1" applyAlignment="1">
      <alignment horizontal="center" vertical="center"/>
    </xf>
    <xf numFmtId="0" fontId="0" fillId="0" borderId="6" xfId="0" applyBorder="1"/>
    <xf numFmtId="0" fontId="9" fillId="0" borderId="7" xfId="0" applyFont="1" applyBorder="1" applyAlignment="1">
      <alignment horizontal="left" vertical="top" wrapText="1"/>
    </xf>
    <xf numFmtId="0" fontId="10" fillId="0" borderId="6" xfId="0" applyFont="1" applyBorder="1"/>
    <xf numFmtId="0" fontId="10" fillId="0" borderId="6" xfId="0" applyFont="1" applyBorder="1" applyAlignment="1">
      <alignment wrapText="1"/>
    </xf>
    <xf numFmtId="1" fontId="10" fillId="0" borderId="6" xfId="0" applyNumberFormat="1" applyFont="1" applyBorder="1"/>
    <xf numFmtId="0" fontId="9" fillId="0" borderId="8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10" fillId="0" borderId="9" xfId="0" applyFont="1" applyBorder="1"/>
    <xf numFmtId="0" fontId="9" fillId="0" borderId="8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wrapText="1"/>
    </xf>
    <xf numFmtId="0" fontId="4" fillId="0" borderId="0" xfId="0" applyFont="1" applyAlignment="1"/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0" fillId="0" borderId="5" xfId="0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5" fillId="0" borderId="5" xfId="0" applyFont="1" applyBorder="1" applyAlignment="1">
      <alignment horizontal="justify" vertical="center"/>
    </xf>
    <xf numFmtId="2" fontId="1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9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5" fillId="0" borderId="6" xfId="0" applyFont="1" applyBorder="1" applyAlignment="1">
      <alignment horizontal="justify" vertical="center"/>
    </xf>
    <xf numFmtId="2" fontId="1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0" xfId="0" applyFont="1" applyAlignment="1"/>
    <xf numFmtId="0" fontId="2" fillId="0" borderId="0" xfId="0" applyFont="1" applyAlignment="1"/>
    <xf numFmtId="0" fontId="1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7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6"/>
  <sheetViews>
    <sheetView topLeftCell="A46" workbookViewId="0">
      <selection activeCell="L65" sqref="L65"/>
    </sheetView>
  </sheetViews>
  <sheetFormatPr defaultRowHeight="15" x14ac:dyDescent="0.25"/>
  <cols>
    <col min="1" max="1" width="4.42578125" customWidth="1"/>
    <col min="2" max="2" width="45.28515625" customWidth="1"/>
    <col min="3" max="3" width="7.42578125" customWidth="1"/>
    <col min="4" max="4" width="20.28515625" customWidth="1"/>
    <col min="5" max="5" width="9.7109375" customWidth="1"/>
    <col min="10" max="10" width="10.28515625" customWidth="1"/>
    <col min="11" max="11" width="10.5703125" customWidth="1"/>
  </cols>
  <sheetData>
    <row r="2" spans="1:12" ht="15" customHeight="1" x14ac:dyDescent="0.25">
      <c r="B2" s="48"/>
      <c r="C2" s="48"/>
      <c r="D2" s="48"/>
      <c r="E2" s="48"/>
      <c r="J2" s="49"/>
      <c r="K2" s="49"/>
      <c r="L2" s="49"/>
    </row>
    <row r="3" spans="1:12" ht="30.75" customHeight="1" x14ac:dyDescent="0.25">
      <c r="B3" s="48"/>
      <c r="C3" s="48"/>
      <c r="D3" s="48"/>
      <c r="E3" s="48"/>
      <c r="J3" s="50" t="s">
        <v>0</v>
      </c>
      <c r="K3" s="50"/>
      <c r="L3" s="50"/>
    </row>
    <row r="4" spans="1:12" ht="18.75" x14ac:dyDescent="0.3">
      <c r="D4" s="51" t="s">
        <v>1</v>
      </c>
      <c r="E4" s="51"/>
      <c r="F4" s="51"/>
      <c r="G4" s="51"/>
    </row>
    <row r="5" spans="1:12" ht="18.75" x14ac:dyDescent="0.3">
      <c r="B5" s="52" t="s">
        <v>2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x14ac:dyDescent="0.25">
      <c r="B6" s="43" t="s">
        <v>3</v>
      </c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5.75" thickBot="1" x14ac:dyDescent="0.3">
      <c r="D7" s="44" t="s">
        <v>4</v>
      </c>
      <c r="E7" s="44"/>
      <c r="F7" s="44"/>
    </row>
    <row r="8" spans="1:12" ht="68.25" customHeight="1" thickBot="1" x14ac:dyDescent="0.3">
      <c r="A8" s="2" t="s">
        <v>5</v>
      </c>
      <c r="B8" s="3" t="s">
        <v>6</v>
      </c>
      <c r="C8" s="4" t="s">
        <v>7</v>
      </c>
      <c r="D8" s="5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5" t="s">
        <v>15</v>
      </c>
      <c r="L8" s="5" t="s">
        <v>16</v>
      </c>
    </row>
    <row r="9" spans="1:12" ht="11.25" customHeight="1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2" x14ac:dyDescent="0.25">
      <c r="A10" s="8">
        <v>1</v>
      </c>
      <c r="B10" s="9" t="s">
        <v>17</v>
      </c>
      <c r="C10" s="10">
        <v>1</v>
      </c>
      <c r="D10" s="11" t="s">
        <v>18</v>
      </c>
      <c r="E10" s="10">
        <v>7000</v>
      </c>
      <c r="F10" s="10">
        <v>18</v>
      </c>
      <c r="G10" s="10">
        <v>0.30599999999999999</v>
      </c>
      <c r="H10" s="10">
        <f>(((E10/20)/8)/60)*F10</f>
        <v>13.125</v>
      </c>
      <c r="I10" s="10">
        <f>H10*22%</f>
        <v>2.8875000000000002</v>
      </c>
      <c r="J10" s="10">
        <f>65.82*G10</f>
        <v>20.140919999999998</v>
      </c>
      <c r="K10" s="10">
        <f>9.87*G10</f>
        <v>3.0202199999999997</v>
      </c>
      <c r="L10" s="12">
        <f>J10+K10</f>
        <v>23.161139999999996</v>
      </c>
    </row>
    <row r="11" spans="1:12" x14ac:dyDescent="0.25">
      <c r="A11" s="45">
        <v>2</v>
      </c>
      <c r="B11" s="9" t="s">
        <v>19</v>
      </c>
      <c r="C11" s="10"/>
      <c r="D11" s="11"/>
      <c r="E11" s="10"/>
      <c r="F11" s="10"/>
      <c r="G11" s="10"/>
      <c r="H11" s="10"/>
      <c r="I11" s="10"/>
      <c r="J11" s="10">
        <f t="shared" ref="J11:J44" si="0">65.82*G11</f>
        <v>0</v>
      </c>
      <c r="K11" s="10">
        <f t="shared" ref="K11:K44" si="1">9.87*G11</f>
        <v>0</v>
      </c>
      <c r="L11" s="12"/>
    </row>
    <row r="12" spans="1:12" x14ac:dyDescent="0.25">
      <c r="A12" s="46"/>
      <c r="B12" s="13" t="s">
        <v>20</v>
      </c>
      <c r="C12" s="10">
        <v>1</v>
      </c>
      <c r="D12" s="11" t="s">
        <v>18</v>
      </c>
      <c r="E12" s="10">
        <v>7000</v>
      </c>
      <c r="F12" s="10">
        <v>18</v>
      </c>
      <c r="G12" s="10">
        <v>0.30599999999999999</v>
      </c>
      <c r="H12" s="10">
        <f t="shared" ref="H12:H44" si="2">(((E12/20)/8)/60)*F12</f>
        <v>13.125</v>
      </c>
      <c r="I12" s="10">
        <f t="shared" ref="I12:I44" si="3">H12*22%</f>
        <v>2.8875000000000002</v>
      </c>
      <c r="J12" s="10">
        <f t="shared" si="0"/>
        <v>20.140919999999998</v>
      </c>
      <c r="K12" s="10">
        <f t="shared" si="1"/>
        <v>3.0202199999999997</v>
      </c>
      <c r="L12" s="12">
        <f t="shared" ref="L12:L44" si="4">J12+K12</f>
        <v>23.161139999999996</v>
      </c>
    </row>
    <row r="13" spans="1:12" x14ac:dyDescent="0.25">
      <c r="A13" s="46"/>
      <c r="B13" s="13" t="s">
        <v>21</v>
      </c>
      <c r="C13" s="10">
        <v>1</v>
      </c>
      <c r="D13" s="11" t="s">
        <v>18</v>
      </c>
      <c r="E13" s="10">
        <v>7000</v>
      </c>
      <c r="F13" s="10">
        <v>42</v>
      </c>
      <c r="G13" s="10">
        <v>0.71399999999999997</v>
      </c>
      <c r="H13" s="10">
        <f t="shared" si="2"/>
        <v>30.625</v>
      </c>
      <c r="I13" s="10">
        <f t="shared" si="3"/>
        <v>6.7374999999999998</v>
      </c>
      <c r="J13" s="10">
        <f t="shared" si="0"/>
        <v>46.995479999999993</v>
      </c>
      <c r="K13" s="10">
        <f t="shared" si="1"/>
        <v>7.0471799999999991</v>
      </c>
      <c r="L13" s="12">
        <f t="shared" si="4"/>
        <v>54.042659999999991</v>
      </c>
    </row>
    <row r="14" spans="1:12" x14ac:dyDescent="0.25">
      <c r="A14" s="47"/>
      <c r="B14" s="14" t="s">
        <v>22</v>
      </c>
      <c r="C14" s="10">
        <v>1</v>
      </c>
      <c r="D14" s="11" t="s">
        <v>18</v>
      </c>
      <c r="E14" s="10">
        <v>7000</v>
      </c>
      <c r="F14" s="10">
        <v>126</v>
      </c>
      <c r="G14" s="10">
        <v>2.1419999999999999</v>
      </c>
      <c r="H14" s="10">
        <f t="shared" si="2"/>
        <v>91.875</v>
      </c>
      <c r="I14" s="10">
        <f t="shared" si="3"/>
        <v>20.212499999999999</v>
      </c>
      <c r="J14" s="10">
        <f t="shared" si="0"/>
        <v>140.98643999999999</v>
      </c>
      <c r="K14" s="10">
        <f t="shared" si="1"/>
        <v>21.141539999999999</v>
      </c>
      <c r="L14" s="12">
        <f t="shared" si="4"/>
        <v>162.12797999999998</v>
      </c>
    </row>
    <row r="15" spans="1:12" x14ac:dyDescent="0.25">
      <c r="A15" s="8">
        <v>3</v>
      </c>
      <c r="B15" s="14" t="s">
        <v>23</v>
      </c>
      <c r="C15" s="10">
        <v>1</v>
      </c>
      <c r="D15" s="11" t="s">
        <v>18</v>
      </c>
      <c r="E15" s="10">
        <v>7000</v>
      </c>
      <c r="F15" s="10">
        <v>42</v>
      </c>
      <c r="G15" s="10">
        <v>0.71399999999999997</v>
      </c>
      <c r="H15" s="10">
        <f t="shared" si="2"/>
        <v>30.625</v>
      </c>
      <c r="I15" s="10">
        <f t="shared" si="3"/>
        <v>6.7374999999999998</v>
      </c>
      <c r="J15" s="10">
        <f t="shared" si="0"/>
        <v>46.995479999999993</v>
      </c>
      <c r="K15" s="10">
        <f t="shared" si="1"/>
        <v>7.0471799999999991</v>
      </c>
      <c r="L15" s="12">
        <f t="shared" si="4"/>
        <v>54.042659999999991</v>
      </c>
    </row>
    <row r="16" spans="1:12" x14ac:dyDescent="0.25">
      <c r="A16" s="8">
        <v>4</v>
      </c>
      <c r="B16" s="15" t="s">
        <v>24</v>
      </c>
      <c r="C16" s="10">
        <v>1</v>
      </c>
      <c r="D16" s="11" t="s">
        <v>18</v>
      </c>
      <c r="E16" s="10">
        <v>7000</v>
      </c>
      <c r="F16" s="10">
        <v>30</v>
      </c>
      <c r="G16" s="10">
        <v>0.5</v>
      </c>
      <c r="H16" s="10">
        <f t="shared" si="2"/>
        <v>21.875</v>
      </c>
      <c r="I16" s="10">
        <f t="shared" si="3"/>
        <v>4.8125</v>
      </c>
      <c r="J16" s="10">
        <f t="shared" si="0"/>
        <v>32.909999999999997</v>
      </c>
      <c r="K16" s="10">
        <f t="shared" si="1"/>
        <v>4.9349999999999996</v>
      </c>
      <c r="L16" s="12">
        <f t="shared" si="4"/>
        <v>37.844999999999999</v>
      </c>
    </row>
    <row r="17" spans="1:12" x14ac:dyDescent="0.25">
      <c r="A17" s="8">
        <v>5</v>
      </c>
      <c r="B17" s="15" t="s">
        <v>25</v>
      </c>
      <c r="C17" s="10">
        <v>1</v>
      </c>
      <c r="D17" s="11" t="s">
        <v>18</v>
      </c>
      <c r="E17" s="10">
        <v>7000</v>
      </c>
      <c r="F17" s="10">
        <v>30</v>
      </c>
      <c r="G17" s="10">
        <v>0.5</v>
      </c>
      <c r="H17" s="10">
        <f t="shared" si="2"/>
        <v>21.875</v>
      </c>
      <c r="I17" s="10">
        <f t="shared" si="3"/>
        <v>4.8125</v>
      </c>
      <c r="J17" s="10">
        <f t="shared" si="0"/>
        <v>32.909999999999997</v>
      </c>
      <c r="K17" s="10">
        <f t="shared" si="1"/>
        <v>4.9349999999999996</v>
      </c>
      <c r="L17" s="12">
        <f t="shared" si="4"/>
        <v>37.844999999999999</v>
      </c>
    </row>
    <row r="18" spans="1:12" x14ac:dyDescent="0.25">
      <c r="A18" s="8">
        <v>6</v>
      </c>
      <c r="B18" s="16" t="s">
        <v>26</v>
      </c>
      <c r="C18" s="10">
        <v>1</v>
      </c>
      <c r="D18" s="11" t="s">
        <v>18</v>
      </c>
      <c r="E18" s="10">
        <v>7000</v>
      </c>
      <c r="F18" s="10">
        <v>90</v>
      </c>
      <c r="G18" s="10">
        <v>1.5</v>
      </c>
      <c r="H18" s="10">
        <f t="shared" si="2"/>
        <v>65.625</v>
      </c>
      <c r="I18" s="10">
        <f t="shared" si="3"/>
        <v>14.4375</v>
      </c>
      <c r="J18" s="10">
        <f t="shared" si="0"/>
        <v>98.72999999999999</v>
      </c>
      <c r="K18" s="10">
        <f t="shared" si="1"/>
        <v>14.805</v>
      </c>
      <c r="L18" s="12">
        <f t="shared" si="4"/>
        <v>113.535</v>
      </c>
    </row>
    <row r="19" spans="1:12" x14ac:dyDescent="0.25">
      <c r="A19" s="8">
        <v>7</v>
      </c>
      <c r="B19" s="16" t="s">
        <v>27</v>
      </c>
      <c r="C19" s="10">
        <v>1</v>
      </c>
      <c r="D19" s="11" t="s">
        <v>18</v>
      </c>
      <c r="E19" s="10">
        <v>7000</v>
      </c>
      <c r="F19" s="10">
        <v>30</v>
      </c>
      <c r="G19" s="10">
        <v>0.5</v>
      </c>
      <c r="H19" s="10">
        <f t="shared" si="2"/>
        <v>21.875</v>
      </c>
      <c r="I19" s="10">
        <f t="shared" si="3"/>
        <v>4.8125</v>
      </c>
      <c r="J19" s="10">
        <f t="shared" si="0"/>
        <v>32.909999999999997</v>
      </c>
      <c r="K19" s="10">
        <f t="shared" si="1"/>
        <v>4.9349999999999996</v>
      </c>
      <c r="L19" s="12">
        <f t="shared" si="4"/>
        <v>37.844999999999999</v>
      </c>
    </row>
    <row r="20" spans="1:12" x14ac:dyDescent="0.25">
      <c r="A20" s="8">
        <v>8</v>
      </c>
      <c r="B20" s="16" t="s">
        <v>28</v>
      </c>
      <c r="C20" s="10">
        <v>1</v>
      </c>
      <c r="D20" s="11" t="s">
        <v>18</v>
      </c>
      <c r="E20" s="10">
        <v>7000</v>
      </c>
      <c r="F20" s="10">
        <v>84</v>
      </c>
      <c r="G20" s="10">
        <v>1.4279999999999999</v>
      </c>
      <c r="H20" s="10">
        <f t="shared" si="2"/>
        <v>61.25</v>
      </c>
      <c r="I20" s="10">
        <f t="shared" si="3"/>
        <v>13.475</v>
      </c>
      <c r="J20" s="10">
        <f t="shared" si="0"/>
        <v>93.990959999999987</v>
      </c>
      <c r="K20" s="10">
        <f t="shared" si="1"/>
        <v>14.094359999999998</v>
      </c>
      <c r="L20" s="12">
        <f t="shared" si="4"/>
        <v>108.08531999999998</v>
      </c>
    </row>
    <row r="21" spans="1:12" x14ac:dyDescent="0.25">
      <c r="A21" s="8">
        <v>9</v>
      </c>
      <c r="B21" s="16" t="s">
        <v>29</v>
      </c>
      <c r="C21" s="10">
        <v>1</v>
      </c>
      <c r="D21" s="11" t="s">
        <v>18</v>
      </c>
      <c r="E21" s="10">
        <v>7000</v>
      </c>
      <c r="F21" s="10">
        <v>60</v>
      </c>
      <c r="G21" s="10">
        <v>1.02</v>
      </c>
      <c r="H21" s="10">
        <f t="shared" si="2"/>
        <v>43.75</v>
      </c>
      <c r="I21" s="10">
        <f t="shared" si="3"/>
        <v>9.625</v>
      </c>
      <c r="J21" s="10">
        <f t="shared" si="0"/>
        <v>67.136399999999995</v>
      </c>
      <c r="K21" s="10">
        <f t="shared" si="1"/>
        <v>10.067399999999999</v>
      </c>
      <c r="L21" s="12">
        <f t="shared" si="4"/>
        <v>77.203800000000001</v>
      </c>
    </row>
    <row r="22" spans="1:12" x14ac:dyDescent="0.25">
      <c r="A22" s="8">
        <v>10</v>
      </c>
      <c r="B22" s="17" t="s">
        <v>30</v>
      </c>
      <c r="C22" s="10">
        <v>1</v>
      </c>
      <c r="D22" s="11" t="s">
        <v>18</v>
      </c>
      <c r="E22" s="10">
        <v>7000</v>
      </c>
      <c r="F22" s="10">
        <v>24</v>
      </c>
      <c r="G22" s="10">
        <v>0.40799999999999997</v>
      </c>
      <c r="H22" s="10">
        <f t="shared" si="2"/>
        <v>17.5</v>
      </c>
      <c r="I22" s="10">
        <f t="shared" si="3"/>
        <v>3.85</v>
      </c>
      <c r="J22" s="10">
        <f t="shared" si="0"/>
        <v>26.854559999999996</v>
      </c>
      <c r="K22" s="10">
        <f t="shared" si="1"/>
        <v>4.026959999999999</v>
      </c>
      <c r="L22" s="12">
        <f t="shared" si="4"/>
        <v>30.881519999999995</v>
      </c>
    </row>
    <row r="23" spans="1:12" x14ac:dyDescent="0.25">
      <c r="A23" s="8">
        <v>11</v>
      </c>
      <c r="B23" s="17" t="s">
        <v>31</v>
      </c>
      <c r="C23" s="18"/>
      <c r="D23" s="11"/>
      <c r="E23" s="10">
        <v>7000</v>
      </c>
      <c r="F23" s="10"/>
      <c r="G23" s="10"/>
      <c r="H23" s="10">
        <f t="shared" si="2"/>
        <v>0</v>
      </c>
      <c r="I23" s="10">
        <f t="shared" si="3"/>
        <v>0</v>
      </c>
      <c r="J23" s="10">
        <f t="shared" si="0"/>
        <v>0</v>
      </c>
      <c r="K23" s="10">
        <f t="shared" si="1"/>
        <v>0</v>
      </c>
      <c r="L23" s="12">
        <f t="shared" si="4"/>
        <v>0</v>
      </c>
    </row>
    <row r="24" spans="1:12" x14ac:dyDescent="0.25">
      <c r="A24" s="8">
        <v>12</v>
      </c>
      <c r="B24" s="19" t="s">
        <v>32</v>
      </c>
      <c r="C24" s="18">
        <v>1</v>
      </c>
      <c r="D24" s="11" t="s">
        <v>18</v>
      </c>
      <c r="E24" s="10">
        <v>7000</v>
      </c>
      <c r="F24" s="10">
        <v>30</v>
      </c>
      <c r="G24" s="10">
        <v>0.5</v>
      </c>
      <c r="H24" s="10">
        <f t="shared" si="2"/>
        <v>21.875</v>
      </c>
      <c r="I24" s="10">
        <f t="shared" si="3"/>
        <v>4.8125</v>
      </c>
      <c r="J24" s="10">
        <f t="shared" si="0"/>
        <v>32.909999999999997</v>
      </c>
      <c r="K24" s="10">
        <f t="shared" si="1"/>
        <v>4.9349999999999996</v>
      </c>
      <c r="L24" s="12">
        <f t="shared" si="4"/>
        <v>37.844999999999999</v>
      </c>
    </row>
    <row r="25" spans="1:12" x14ac:dyDescent="0.25">
      <c r="A25" s="8">
        <v>13</v>
      </c>
      <c r="B25" s="20" t="s">
        <v>33</v>
      </c>
      <c r="C25" s="18">
        <v>1</v>
      </c>
      <c r="D25" s="11" t="s">
        <v>18</v>
      </c>
      <c r="E25" s="10">
        <v>7000</v>
      </c>
      <c r="F25" s="10">
        <v>60</v>
      </c>
      <c r="G25" s="10">
        <v>1.02</v>
      </c>
      <c r="H25" s="10">
        <f t="shared" si="2"/>
        <v>43.75</v>
      </c>
      <c r="I25" s="10">
        <f t="shared" si="3"/>
        <v>9.625</v>
      </c>
      <c r="J25" s="10">
        <f t="shared" si="0"/>
        <v>67.136399999999995</v>
      </c>
      <c r="K25" s="10">
        <f t="shared" si="1"/>
        <v>10.067399999999999</v>
      </c>
      <c r="L25" s="12">
        <f t="shared" si="4"/>
        <v>77.203800000000001</v>
      </c>
    </row>
    <row r="26" spans="1:12" x14ac:dyDescent="0.25">
      <c r="A26" s="8">
        <v>14</v>
      </c>
      <c r="B26" s="20" t="s">
        <v>34</v>
      </c>
      <c r="C26" s="10">
        <v>1</v>
      </c>
      <c r="D26" s="11" t="s">
        <v>18</v>
      </c>
      <c r="E26" s="10">
        <v>7000</v>
      </c>
      <c r="F26" s="10">
        <v>6</v>
      </c>
      <c r="G26" s="10">
        <v>0.10199999999999999</v>
      </c>
      <c r="H26" s="10">
        <f t="shared" si="2"/>
        <v>4.375</v>
      </c>
      <c r="I26" s="10">
        <f t="shared" si="3"/>
        <v>0.96250000000000002</v>
      </c>
      <c r="J26" s="10">
        <f t="shared" si="0"/>
        <v>6.7136399999999989</v>
      </c>
      <c r="K26" s="10">
        <f t="shared" si="1"/>
        <v>1.0067399999999997</v>
      </c>
      <c r="L26" s="12">
        <f t="shared" si="4"/>
        <v>7.7203799999999987</v>
      </c>
    </row>
    <row r="27" spans="1:12" x14ac:dyDescent="0.25">
      <c r="A27" s="8">
        <v>15</v>
      </c>
      <c r="B27" s="15" t="s">
        <v>35</v>
      </c>
      <c r="C27" s="10">
        <v>1</v>
      </c>
      <c r="D27" s="11" t="s">
        <v>18</v>
      </c>
      <c r="E27" s="10">
        <v>7000</v>
      </c>
      <c r="F27" s="10">
        <v>10</v>
      </c>
      <c r="G27" s="10">
        <v>0.16700000000000001</v>
      </c>
      <c r="H27" s="10">
        <f t="shared" si="2"/>
        <v>7.2916666666666661</v>
      </c>
      <c r="I27" s="10">
        <f t="shared" si="3"/>
        <v>1.6041666666666665</v>
      </c>
      <c r="J27" s="10">
        <f t="shared" si="0"/>
        <v>10.99194</v>
      </c>
      <c r="K27" s="10">
        <f t="shared" si="1"/>
        <v>1.64829</v>
      </c>
      <c r="L27" s="12">
        <f t="shared" si="4"/>
        <v>12.640229999999999</v>
      </c>
    </row>
    <row r="28" spans="1:12" ht="28.5" x14ac:dyDescent="0.25">
      <c r="A28" s="8">
        <v>16</v>
      </c>
      <c r="B28" s="9" t="s">
        <v>36</v>
      </c>
      <c r="C28" s="10">
        <v>1</v>
      </c>
      <c r="D28" s="11" t="s">
        <v>18</v>
      </c>
      <c r="E28" s="10">
        <v>7000</v>
      </c>
      <c r="F28" s="10">
        <v>60</v>
      </c>
      <c r="G28" s="10">
        <v>1.02</v>
      </c>
      <c r="H28" s="10">
        <f t="shared" si="2"/>
        <v>43.75</v>
      </c>
      <c r="I28" s="10">
        <f t="shared" si="3"/>
        <v>9.625</v>
      </c>
      <c r="J28" s="10">
        <f t="shared" si="0"/>
        <v>67.136399999999995</v>
      </c>
      <c r="K28" s="10">
        <f t="shared" si="1"/>
        <v>10.067399999999999</v>
      </c>
      <c r="L28" s="12">
        <f t="shared" si="4"/>
        <v>77.203800000000001</v>
      </c>
    </row>
    <row r="29" spans="1:12" ht="28.5" x14ac:dyDescent="0.25">
      <c r="A29" s="45">
        <v>17</v>
      </c>
      <c r="B29" s="9" t="s">
        <v>37</v>
      </c>
      <c r="C29" s="18"/>
      <c r="D29" s="11"/>
      <c r="E29" s="10">
        <v>7000</v>
      </c>
      <c r="F29" s="10"/>
      <c r="G29" s="10"/>
      <c r="H29" s="10">
        <f t="shared" si="2"/>
        <v>0</v>
      </c>
      <c r="I29" s="10">
        <f t="shared" si="3"/>
        <v>0</v>
      </c>
      <c r="J29" s="10">
        <f t="shared" si="0"/>
        <v>0</v>
      </c>
      <c r="K29" s="10">
        <f t="shared" si="1"/>
        <v>0</v>
      </c>
      <c r="L29" s="12">
        <f t="shared" si="4"/>
        <v>0</v>
      </c>
    </row>
    <row r="30" spans="1:12" x14ac:dyDescent="0.25">
      <c r="A30" s="46"/>
      <c r="B30" s="13" t="s">
        <v>38</v>
      </c>
      <c r="C30" s="18">
        <v>1</v>
      </c>
      <c r="D30" s="11" t="s">
        <v>18</v>
      </c>
      <c r="E30" s="10">
        <v>7000</v>
      </c>
      <c r="F30" s="10">
        <v>78</v>
      </c>
      <c r="G30" s="10">
        <v>1.3260000000000001</v>
      </c>
      <c r="H30" s="10">
        <f t="shared" si="2"/>
        <v>56.875</v>
      </c>
      <c r="I30" s="10">
        <f t="shared" si="3"/>
        <v>12.512499999999999</v>
      </c>
      <c r="J30" s="10">
        <f t="shared" si="0"/>
        <v>87.277319999999989</v>
      </c>
      <c r="K30" s="10">
        <f t="shared" si="1"/>
        <v>13.087619999999999</v>
      </c>
      <c r="L30" s="12">
        <f t="shared" si="4"/>
        <v>100.36493999999999</v>
      </c>
    </row>
    <row r="31" spans="1:12" x14ac:dyDescent="0.25">
      <c r="A31" s="47"/>
      <c r="B31" s="14" t="s">
        <v>39</v>
      </c>
      <c r="C31" s="18">
        <v>1</v>
      </c>
      <c r="D31" s="11" t="s">
        <v>18</v>
      </c>
      <c r="E31" s="10">
        <v>7000</v>
      </c>
      <c r="F31" s="10">
        <v>180</v>
      </c>
      <c r="G31" s="10">
        <v>3.06</v>
      </c>
      <c r="H31" s="10">
        <f t="shared" si="2"/>
        <v>131.25</v>
      </c>
      <c r="I31" s="10">
        <f t="shared" si="3"/>
        <v>28.875</v>
      </c>
      <c r="J31" s="10">
        <f t="shared" si="0"/>
        <v>201.40919999999997</v>
      </c>
      <c r="K31" s="10">
        <f t="shared" si="1"/>
        <v>30.202199999999998</v>
      </c>
      <c r="L31" s="12">
        <f t="shared" si="4"/>
        <v>231.61139999999997</v>
      </c>
    </row>
    <row r="32" spans="1:12" ht="28.5" x14ac:dyDescent="0.25">
      <c r="A32" s="8">
        <v>18</v>
      </c>
      <c r="B32" s="14" t="s">
        <v>40</v>
      </c>
      <c r="C32" s="10">
        <v>1</v>
      </c>
      <c r="D32" s="11" t="s">
        <v>18</v>
      </c>
      <c r="E32" s="10">
        <v>7000</v>
      </c>
      <c r="F32" s="10">
        <v>45</v>
      </c>
      <c r="G32" s="10">
        <v>0.76500000000000001</v>
      </c>
      <c r="H32" s="10">
        <f t="shared" si="2"/>
        <v>32.8125</v>
      </c>
      <c r="I32" s="10">
        <f t="shared" si="3"/>
        <v>7.21875</v>
      </c>
      <c r="J32" s="10">
        <f t="shared" si="0"/>
        <v>50.352299999999993</v>
      </c>
      <c r="K32" s="10">
        <f t="shared" si="1"/>
        <v>7.5505499999999994</v>
      </c>
      <c r="L32" s="12">
        <f t="shared" si="4"/>
        <v>57.902849999999994</v>
      </c>
    </row>
    <row r="33" spans="1:12" ht="28.5" x14ac:dyDescent="0.25">
      <c r="A33" s="8">
        <v>19</v>
      </c>
      <c r="B33" s="15" t="s">
        <v>41</v>
      </c>
      <c r="C33" s="10">
        <v>1</v>
      </c>
      <c r="D33" s="11" t="s">
        <v>18</v>
      </c>
      <c r="E33" s="10">
        <v>7000</v>
      </c>
      <c r="F33" s="10">
        <v>60</v>
      </c>
      <c r="G33" s="10">
        <v>1.02</v>
      </c>
      <c r="H33" s="10">
        <f t="shared" si="2"/>
        <v>43.75</v>
      </c>
      <c r="I33" s="10">
        <f t="shared" si="3"/>
        <v>9.625</v>
      </c>
      <c r="J33" s="10">
        <f t="shared" si="0"/>
        <v>67.136399999999995</v>
      </c>
      <c r="K33" s="10">
        <f t="shared" si="1"/>
        <v>10.067399999999999</v>
      </c>
      <c r="L33" s="12">
        <f t="shared" si="4"/>
        <v>77.203800000000001</v>
      </c>
    </row>
    <row r="34" spans="1:12" ht="28.5" x14ac:dyDescent="0.25">
      <c r="A34" s="8">
        <v>20</v>
      </c>
      <c r="B34" s="15" t="s">
        <v>42</v>
      </c>
      <c r="C34" s="10">
        <v>1</v>
      </c>
      <c r="D34" s="11" t="s">
        <v>18</v>
      </c>
      <c r="E34" s="10">
        <v>7000</v>
      </c>
      <c r="F34" s="10">
        <v>60</v>
      </c>
      <c r="G34" s="10">
        <v>1.02</v>
      </c>
      <c r="H34" s="10">
        <f t="shared" si="2"/>
        <v>43.75</v>
      </c>
      <c r="I34" s="10">
        <f t="shared" si="3"/>
        <v>9.625</v>
      </c>
      <c r="J34" s="10">
        <f t="shared" si="0"/>
        <v>67.136399999999995</v>
      </c>
      <c r="K34" s="10">
        <f t="shared" si="1"/>
        <v>10.067399999999999</v>
      </c>
      <c r="L34" s="12">
        <f t="shared" si="4"/>
        <v>77.203800000000001</v>
      </c>
    </row>
    <row r="35" spans="1:12" x14ac:dyDescent="0.25">
      <c r="A35" s="8">
        <v>21</v>
      </c>
      <c r="B35" s="15" t="s">
        <v>43</v>
      </c>
      <c r="C35" s="10">
        <v>1</v>
      </c>
      <c r="D35" s="11" t="s">
        <v>18</v>
      </c>
      <c r="E35" s="10">
        <v>7000</v>
      </c>
      <c r="F35" s="10">
        <v>30</v>
      </c>
      <c r="G35" s="10">
        <v>0.5</v>
      </c>
      <c r="H35" s="10">
        <f t="shared" si="2"/>
        <v>21.875</v>
      </c>
      <c r="I35" s="10">
        <f t="shared" si="3"/>
        <v>4.8125</v>
      </c>
      <c r="J35" s="10">
        <f t="shared" si="0"/>
        <v>32.909999999999997</v>
      </c>
      <c r="K35" s="10">
        <f t="shared" si="1"/>
        <v>4.9349999999999996</v>
      </c>
      <c r="L35" s="12">
        <f t="shared" si="4"/>
        <v>37.844999999999999</v>
      </c>
    </row>
    <row r="36" spans="1:12" ht="42.75" x14ac:dyDescent="0.25">
      <c r="A36" s="8">
        <v>22</v>
      </c>
      <c r="B36" s="15" t="s">
        <v>44</v>
      </c>
      <c r="C36" s="10">
        <v>1</v>
      </c>
      <c r="D36" s="11" t="s">
        <v>45</v>
      </c>
      <c r="E36" s="10">
        <v>7000</v>
      </c>
      <c r="F36" s="10">
        <v>72</v>
      </c>
      <c r="G36" s="10">
        <v>1.224</v>
      </c>
      <c r="H36" s="10">
        <f t="shared" si="2"/>
        <v>52.5</v>
      </c>
      <c r="I36" s="10">
        <f t="shared" si="3"/>
        <v>11.55</v>
      </c>
      <c r="J36" s="10">
        <f t="shared" si="0"/>
        <v>80.563679999999991</v>
      </c>
      <c r="K36" s="10">
        <f t="shared" si="1"/>
        <v>12.080879999999999</v>
      </c>
      <c r="L36" s="12">
        <f t="shared" si="4"/>
        <v>92.644559999999984</v>
      </c>
    </row>
    <row r="37" spans="1:12" ht="28.5" x14ac:dyDescent="0.25">
      <c r="A37" s="8">
        <v>23</v>
      </c>
      <c r="B37" s="15" t="s">
        <v>46</v>
      </c>
      <c r="C37" s="10">
        <v>1</v>
      </c>
      <c r="D37" s="11" t="s">
        <v>18</v>
      </c>
      <c r="E37" s="10">
        <v>7000</v>
      </c>
      <c r="F37" s="10">
        <v>138</v>
      </c>
      <c r="G37" s="10">
        <v>2.3460000000000001</v>
      </c>
      <c r="H37" s="10">
        <f t="shared" si="2"/>
        <v>100.625</v>
      </c>
      <c r="I37" s="10">
        <f t="shared" si="3"/>
        <v>22.137499999999999</v>
      </c>
      <c r="J37" s="10">
        <f t="shared" si="0"/>
        <v>154.41371999999998</v>
      </c>
      <c r="K37" s="10">
        <f t="shared" si="1"/>
        <v>23.15502</v>
      </c>
      <c r="L37" s="12">
        <f t="shared" si="4"/>
        <v>177.56873999999999</v>
      </c>
    </row>
    <row r="38" spans="1:12" ht="28.5" x14ac:dyDescent="0.25">
      <c r="A38" s="8">
        <v>24</v>
      </c>
      <c r="B38" s="15" t="s">
        <v>47</v>
      </c>
      <c r="C38" s="10">
        <v>1</v>
      </c>
      <c r="D38" s="11" t="s">
        <v>18</v>
      </c>
      <c r="E38" s="10">
        <v>7000</v>
      </c>
      <c r="F38" s="10">
        <v>240</v>
      </c>
      <c r="G38" s="10">
        <v>4</v>
      </c>
      <c r="H38" s="10">
        <f t="shared" si="2"/>
        <v>175</v>
      </c>
      <c r="I38" s="10">
        <f t="shared" si="3"/>
        <v>38.5</v>
      </c>
      <c r="J38" s="10">
        <f t="shared" si="0"/>
        <v>263.27999999999997</v>
      </c>
      <c r="K38" s="10">
        <f t="shared" si="1"/>
        <v>39.479999999999997</v>
      </c>
      <c r="L38" s="12">
        <f t="shared" si="4"/>
        <v>302.76</v>
      </c>
    </row>
    <row r="39" spans="1:12" ht="28.5" x14ac:dyDescent="0.25">
      <c r="A39" s="8">
        <v>25</v>
      </c>
      <c r="B39" s="15" t="s">
        <v>48</v>
      </c>
      <c r="C39" s="10">
        <v>1</v>
      </c>
      <c r="D39" s="11" t="s">
        <v>45</v>
      </c>
      <c r="E39" s="10">
        <v>7000</v>
      </c>
      <c r="F39" s="10">
        <v>78</v>
      </c>
      <c r="G39" s="10">
        <v>1.3260000000000001</v>
      </c>
      <c r="H39" s="10">
        <f t="shared" si="2"/>
        <v>56.875</v>
      </c>
      <c r="I39" s="10">
        <f t="shared" si="3"/>
        <v>12.512499999999999</v>
      </c>
      <c r="J39" s="10">
        <f t="shared" si="0"/>
        <v>87.277319999999989</v>
      </c>
      <c r="K39" s="10">
        <f t="shared" si="1"/>
        <v>13.087619999999999</v>
      </c>
      <c r="L39" s="12">
        <f t="shared" si="4"/>
        <v>100.36493999999999</v>
      </c>
    </row>
    <row r="40" spans="1:12" x14ac:dyDescent="0.25">
      <c r="A40" s="8">
        <v>26</v>
      </c>
      <c r="B40" s="15" t="s">
        <v>49</v>
      </c>
      <c r="C40" s="10">
        <v>1</v>
      </c>
      <c r="D40" s="11" t="s">
        <v>50</v>
      </c>
      <c r="E40" s="10">
        <v>7000</v>
      </c>
      <c r="F40" s="10">
        <v>60</v>
      </c>
      <c r="G40" s="10">
        <v>1.02</v>
      </c>
      <c r="H40" s="10">
        <f t="shared" si="2"/>
        <v>43.75</v>
      </c>
      <c r="I40" s="10">
        <f t="shared" si="3"/>
        <v>9.625</v>
      </c>
      <c r="J40" s="10">
        <f t="shared" si="0"/>
        <v>67.136399999999995</v>
      </c>
      <c r="K40" s="10">
        <f t="shared" si="1"/>
        <v>10.067399999999999</v>
      </c>
      <c r="L40" s="12">
        <f t="shared" si="4"/>
        <v>77.203800000000001</v>
      </c>
    </row>
    <row r="41" spans="1:12" x14ac:dyDescent="0.25">
      <c r="A41" s="8">
        <v>27</v>
      </c>
      <c r="B41" s="15" t="s">
        <v>51</v>
      </c>
      <c r="C41" s="10">
        <v>1</v>
      </c>
      <c r="D41" s="11" t="s">
        <v>52</v>
      </c>
      <c r="E41" s="10">
        <v>7000</v>
      </c>
      <c r="F41" s="10">
        <v>60</v>
      </c>
      <c r="G41" s="10">
        <v>1.02</v>
      </c>
      <c r="H41" s="10">
        <f t="shared" si="2"/>
        <v>43.75</v>
      </c>
      <c r="I41" s="10">
        <f t="shared" si="3"/>
        <v>9.625</v>
      </c>
      <c r="J41" s="10">
        <f t="shared" si="0"/>
        <v>67.136399999999995</v>
      </c>
      <c r="K41" s="10">
        <f t="shared" si="1"/>
        <v>10.067399999999999</v>
      </c>
      <c r="L41" s="12">
        <f t="shared" si="4"/>
        <v>77.203800000000001</v>
      </c>
    </row>
    <row r="42" spans="1:12" x14ac:dyDescent="0.25">
      <c r="A42" s="8">
        <v>28</v>
      </c>
      <c r="B42" s="15" t="s">
        <v>53</v>
      </c>
      <c r="C42" s="10">
        <v>1</v>
      </c>
      <c r="D42" s="11" t="s">
        <v>54</v>
      </c>
      <c r="E42" s="10">
        <v>7000</v>
      </c>
      <c r="F42" s="10">
        <v>60</v>
      </c>
      <c r="G42" s="10">
        <v>1.02</v>
      </c>
      <c r="H42" s="10">
        <f t="shared" si="2"/>
        <v>43.75</v>
      </c>
      <c r="I42" s="10">
        <f t="shared" si="3"/>
        <v>9.625</v>
      </c>
      <c r="J42" s="10">
        <f t="shared" si="0"/>
        <v>67.136399999999995</v>
      </c>
      <c r="K42" s="10">
        <f t="shared" si="1"/>
        <v>10.067399999999999</v>
      </c>
      <c r="L42" s="12">
        <f t="shared" si="4"/>
        <v>77.203800000000001</v>
      </c>
    </row>
    <row r="43" spans="1:12" ht="45" x14ac:dyDescent="0.25">
      <c r="A43" s="8">
        <v>29</v>
      </c>
      <c r="B43" s="15" t="s">
        <v>55</v>
      </c>
      <c r="C43" s="10">
        <v>1</v>
      </c>
      <c r="D43" s="11" t="s">
        <v>56</v>
      </c>
      <c r="E43" s="10">
        <v>7000</v>
      </c>
      <c r="F43" s="10">
        <v>120</v>
      </c>
      <c r="G43" s="10">
        <v>2.04</v>
      </c>
      <c r="H43" s="10">
        <f t="shared" si="2"/>
        <v>87.5</v>
      </c>
      <c r="I43" s="10">
        <f t="shared" si="3"/>
        <v>19.25</v>
      </c>
      <c r="J43" s="10">
        <f t="shared" si="0"/>
        <v>134.27279999999999</v>
      </c>
      <c r="K43" s="10">
        <f t="shared" si="1"/>
        <v>20.134799999999998</v>
      </c>
      <c r="L43" s="12">
        <f t="shared" si="4"/>
        <v>154.4076</v>
      </c>
    </row>
    <row r="44" spans="1:12" ht="45" x14ac:dyDescent="0.25">
      <c r="A44" s="8">
        <v>30</v>
      </c>
      <c r="B44" s="15" t="s">
        <v>57</v>
      </c>
      <c r="C44" s="10">
        <v>1</v>
      </c>
      <c r="D44" s="11" t="s">
        <v>56</v>
      </c>
      <c r="E44" s="10">
        <v>7000</v>
      </c>
      <c r="F44" s="10">
        <v>60</v>
      </c>
      <c r="G44" s="10">
        <v>1.02</v>
      </c>
      <c r="H44" s="10">
        <f t="shared" si="2"/>
        <v>43.75</v>
      </c>
      <c r="I44" s="10">
        <f t="shared" si="3"/>
        <v>9.625</v>
      </c>
      <c r="J44" s="10">
        <f t="shared" si="0"/>
        <v>67.136399999999995</v>
      </c>
      <c r="K44" s="10">
        <f t="shared" si="1"/>
        <v>10.067399999999999</v>
      </c>
      <c r="L44" s="12">
        <f t="shared" si="4"/>
        <v>77.203800000000001</v>
      </c>
    </row>
    <row r="45" spans="1:12" x14ac:dyDescent="0.25">
      <c r="B45" s="21"/>
    </row>
    <row r="46" spans="1:12" x14ac:dyDescent="0.25">
      <c r="B46" s="21"/>
    </row>
  </sheetData>
  <mergeCells count="10">
    <mergeCell ref="B6:L6"/>
    <mergeCell ref="D7:F7"/>
    <mergeCell ref="A11:A14"/>
    <mergeCell ref="A29:A31"/>
    <mergeCell ref="B2:E2"/>
    <mergeCell ref="J2:L2"/>
    <mergeCell ref="B3:E3"/>
    <mergeCell ref="J3:L3"/>
    <mergeCell ref="D4:G4"/>
    <mergeCell ref="B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A5" sqref="A5:E5"/>
    </sheetView>
  </sheetViews>
  <sheetFormatPr defaultRowHeight="15" x14ac:dyDescent="0.25"/>
  <cols>
    <col min="1" max="1" width="5.85546875" customWidth="1"/>
    <col min="2" max="2" width="35.28515625" bestFit="1" customWidth="1"/>
    <col min="3" max="3" width="11.42578125" customWidth="1"/>
    <col min="4" max="4" width="64.7109375" customWidth="1"/>
    <col min="5" max="5" width="14.140625" customWidth="1"/>
  </cols>
  <sheetData>
    <row r="1" spans="1:12" ht="63" customHeight="1" x14ac:dyDescent="0.25">
      <c r="A1" s="22"/>
      <c r="B1" s="22"/>
      <c r="C1" s="22"/>
      <c r="D1" s="58" t="s">
        <v>69</v>
      </c>
      <c r="E1" s="58"/>
      <c r="I1" s="48"/>
      <c r="J1" s="48"/>
      <c r="K1" s="48"/>
      <c r="L1" s="48"/>
    </row>
    <row r="2" spans="1:12" ht="28.5" customHeight="1" x14ac:dyDescent="0.25">
      <c r="A2" s="22"/>
      <c r="B2" s="22"/>
      <c r="C2" s="22"/>
      <c r="D2" s="42"/>
      <c r="E2" s="42"/>
      <c r="I2" s="1"/>
      <c r="J2" s="1"/>
      <c r="K2" s="1"/>
      <c r="L2" s="1"/>
    </row>
    <row r="3" spans="1:12" ht="18.75" x14ac:dyDescent="0.3">
      <c r="A3" s="51" t="s">
        <v>1</v>
      </c>
      <c r="B3" s="51"/>
      <c r="C3" s="51"/>
      <c r="D3" s="51"/>
      <c r="E3" s="51"/>
      <c r="F3" s="41"/>
    </row>
    <row r="4" spans="1:12" ht="19.5" x14ac:dyDescent="0.3">
      <c r="A4" s="56" t="s">
        <v>58</v>
      </c>
      <c r="B4" s="56"/>
      <c r="C4" s="56"/>
      <c r="D4" s="56"/>
      <c r="E4" s="56"/>
      <c r="F4" s="39"/>
      <c r="G4" s="23"/>
      <c r="H4" s="23"/>
      <c r="I4" s="23"/>
      <c r="J4" s="23"/>
      <c r="K4" s="23"/>
      <c r="L4" s="23"/>
    </row>
    <row r="5" spans="1:12" ht="19.5" x14ac:dyDescent="0.35">
      <c r="A5" s="57" t="s">
        <v>3</v>
      </c>
      <c r="B5" s="57"/>
      <c r="C5" s="57"/>
      <c r="D5" s="57"/>
      <c r="E5" s="57"/>
      <c r="F5" s="40"/>
      <c r="G5" s="24"/>
      <c r="H5" s="24"/>
      <c r="I5" s="24"/>
      <c r="J5" s="24"/>
      <c r="K5" s="24"/>
      <c r="L5" s="24"/>
    </row>
    <row r="6" spans="1:12" ht="20.25" thickBot="1" x14ac:dyDescent="0.4">
      <c r="A6" s="55" t="s">
        <v>4</v>
      </c>
      <c r="B6" s="55"/>
      <c r="C6" s="55"/>
      <c r="D6" s="55"/>
      <c r="E6" s="55"/>
      <c r="F6" s="40"/>
      <c r="G6" s="24"/>
      <c r="H6" s="24"/>
      <c r="I6" s="24"/>
      <c r="J6" s="24"/>
      <c r="K6" s="24"/>
      <c r="L6" s="24"/>
    </row>
    <row r="7" spans="1:12" ht="48" thickBot="1" x14ac:dyDescent="0.3">
      <c r="A7" s="25" t="s">
        <v>5</v>
      </c>
      <c r="B7" s="26" t="s">
        <v>59</v>
      </c>
      <c r="C7" s="26" t="s">
        <v>60</v>
      </c>
      <c r="D7" s="26" t="s">
        <v>61</v>
      </c>
      <c r="E7" s="27" t="s">
        <v>62</v>
      </c>
    </row>
    <row r="8" spans="1:12" ht="94.5" x14ac:dyDescent="0.25">
      <c r="A8" s="28">
        <v>1</v>
      </c>
      <c r="B8" s="29" t="s">
        <v>63</v>
      </c>
      <c r="C8" s="30" t="s">
        <v>64</v>
      </c>
      <c r="D8" s="31" t="s">
        <v>65</v>
      </c>
      <c r="E8" s="32">
        <v>234</v>
      </c>
    </row>
    <row r="9" spans="1:12" ht="94.5" x14ac:dyDescent="0.25">
      <c r="A9" s="33">
        <v>2</v>
      </c>
      <c r="B9" s="34" t="s">
        <v>66</v>
      </c>
      <c r="C9" s="35" t="s">
        <v>64</v>
      </c>
      <c r="D9" s="36" t="s">
        <v>65</v>
      </c>
      <c r="E9" s="37">
        <v>287</v>
      </c>
    </row>
    <row r="13" spans="1:12" x14ac:dyDescent="0.25">
      <c r="B13" s="54" t="s">
        <v>68</v>
      </c>
      <c r="C13" s="54"/>
      <c r="D13" s="38" t="s">
        <v>67</v>
      </c>
    </row>
  </sheetData>
  <mergeCells count="7">
    <mergeCell ref="I1:L1"/>
    <mergeCell ref="D1:E1"/>
    <mergeCell ref="B13:C13"/>
    <mergeCell ref="A6:E6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Таня</cp:lastModifiedBy>
  <cp:lastPrinted>2021-12-28T09:46:14Z</cp:lastPrinted>
  <dcterms:created xsi:type="dcterms:W3CDTF">2021-12-09T14:29:49Z</dcterms:created>
  <dcterms:modified xsi:type="dcterms:W3CDTF">2021-12-28T09:49:19Z</dcterms:modified>
</cp:coreProperties>
</file>