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Лист1" sheetId="1" r:id="rId1"/>
  </sheets>
  <definedNames>
    <definedName name="_xlnm.Print_Titles" localSheetId="0">'Лист1'!$8:$11</definedName>
    <definedName name="_xlnm.Print_Area" localSheetId="0">'Лист1'!$A$1:$R$100</definedName>
  </definedNames>
  <calcPr fullCalcOnLoad="1"/>
</workbook>
</file>

<file path=xl/sharedStrings.xml><?xml version="1.0" encoding="utf-8"?>
<sst xmlns="http://schemas.openxmlformats.org/spreadsheetml/2006/main" count="409" uniqueCount="289">
  <si>
    <t>(грн)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</si>
  <si>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</si>
  <si>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</si>
  <si>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</si>
  <si>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</si>
  <si>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</si>
  <si>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×</t>
  </si>
  <si>
    <t>УСЬОГО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</si>
  <si>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</si>
  <si>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</si>
  <si>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</si>
  <si>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  місцевої/регіональної програми</t>
  </si>
  <si>
    <t>у тому числі бюджет розвитку</t>
  </si>
  <si>
    <t>Найменування  головного розпорядника коштів місцевого бюджету/відповідального виконавця,  найменування бюджетної програми згідно з Типовою програмною класифікацією видатків та кредитування місцевих бюджетів</t>
  </si>
  <si>
    <t>до рішення міської ради</t>
  </si>
  <si>
    <t>Додаток 6</t>
  </si>
  <si>
    <t>0200000</t>
  </si>
  <si>
    <t>Виконавчий комітет Охтирської міської ради</t>
  </si>
  <si>
    <t>0210180</t>
  </si>
  <si>
    <t>0180</t>
  </si>
  <si>
    <t>0133</t>
  </si>
  <si>
    <t>Інша діяльність у сфері державного управління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</si>
  <si>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</si>
  <si>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</si>
  <si>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</si>
  <si>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</si>
  <si>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</si>
  <si>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</si>
  <si>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</si>
  <si>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</si>
  <si>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</si>
  <si>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</si>
  <si>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</si>
  <si>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</si>
  <si>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</si>
  <si>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</si>
  <si>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0217680</t>
  </si>
  <si>
    <t>7680</t>
  </si>
  <si>
    <t>0490</t>
  </si>
  <si>
    <t>Членські внески до асоціацій органів місцевого самоврядування</t>
  </si>
  <si>
    <t>0218220</t>
  </si>
  <si>
    <t>8220</t>
  </si>
  <si>
    <t>0380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</si>
  <si>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</si>
  <si>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</si>
  <si>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</si>
  <si>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</si>
  <si>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0218410</t>
  </si>
  <si>
    <t>8410</t>
  </si>
  <si>
    <t>0830</t>
  </si>
  <si>
    <t>Фінансова підтримка засобів масової інформації</t>
  </si>
  <si>
    <t>0600000</t>
  </si>
  <si>
    <t>Відділ освіти Охтирської міської ради</t>
  </si>
  <si>
    <t>0611162</t>
  </si>
  <si>
    <t>1162</t>
  </si>
  <si>
    <t>0990</t>
  </si>
  <si>
    <t>Інші програми та заходи у сфері освіти</t>
  </si>
  <si>
    <t>0613140</t>
  </si>
  <si>
    <t>3242</t>
  </si>
  <si>
    <t>1090</t>
  </si>
  <si>
    <t>Інші заходи у сфері соціального захисту і соціального забезпечення</t>
  </si>
  <si>
    <t>0700000</t>
  </si>
  <si>
    <t>Відділ охорони здоров'я Охтирської міської ради</t>
  </si>
  <si>
    <t>0712010</t>
  </si>
  <si>
    <t>2010</t>
  </si>
  <si>
    <t>0731</t>
  </si>
  <si>
    <t>Багатопрофільна стаціонарна медична допомога населенню</t>
  </si>
  <si>
    <t>0800000</t>
  </si>
  <si>
    <t>Управління соціального захисту населення Охтирської міської ради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</si>
  <si>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</si>
  <si>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</si>
  <si>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</si>
  <si>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</si>
  <si>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</si>
  <si>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</si>
  <si>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</si>
  <si>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</si>
  <si>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</si>
  <si>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</si>
  <si>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</si>
  <si>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</si>
  <si>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</si>
  <si>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</si>
  <si>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</si>
  <si>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</si>
  <si>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</si>
  <si>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</si>
  <si>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</si>
  <si>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</si>
  <si>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</si>
  <si>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</si>
  <si>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</si>
  <si>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</si>
  <si>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</si>
  <si>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</si>
  <si>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</si>
  <si>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</si>
  <si>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1000000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</si>
  <si>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</si>
  <si>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</si>
  <si>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</si>
  <si>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</si>
  <si>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</si>
  <si>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</si>
  <si>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</si>
  <si>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</si>
  <si>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</si>
  <si>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</si>
  <si>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</si>
  <si>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</si>
  <si>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</si>
  <si>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</si>
  <si>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1017690</t>
  </si>
  <si>
    <t>7690</t>
  </si>
  <si>
    <t>Інша економічна діяльність</t>
  </si>
  <si>
    <t>Міська програма проведення культурно-мистецьких заходів на 2013-2020</t>
  </si>
  <si>
    <t>1200000</t>
  </si>
  <si>
    <t>Управління капітального будівництва та  житлово-комунального господарства Охтирської міської ради</t>
  </si>
  <si>
    <t>1216015</t>
  </si>
  <si>
    <t>0620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</si>
  <si>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</si>
  <si>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</si>
  <si>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</si>
  <si>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</si>
  <si>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</si>
  <si>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</si>
  <si>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</si>
  <si>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</si>
  <si>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</si>
  <si>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</si>
  <si>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1217321</t>
  </si>
  <si>
    <t>7321</t>
  </si>
  <si>
    <t>0443</t>
  </si>
  <si>
    <t>Будівництво освітніх установ та закладів</t>
  </si>
  <si>
    <t>1217322</t>
  </si>
  <si>
    <t>7322</t>
  </si>
  <si>
    <t>Будівництво медичних установ та закладів</t>
  </si>
  <si>
    <t>1217324</t>
  </si>
  <si>
    <t>7324</t>
  </si>
  <si>
    <t>Будівництво установ та закладів культури</t>
  </si>
  <si>
    <t>1217330</t>
  </si>
  <si>
    <t>7330</t>
  </si>
  <si>
    <t>Будівництво інших об`єктів соціальної та виробничої інфраструктури комунальної власності</t>
  </si>
  <si>
    <t>1217370</t>
  </si>
  <si>
    <t>7370</t>
  </si>
  <si>
    <t>Реалізація інших заходів щодо соціально-економічного розвитку територій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</si>
  <si>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</si>
  <si>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</si>
  <si>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</si>
  <si>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</si>
  <si>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1218313</t>
  </si>
  <si>
    <t>8313</t>
  </si>
  <si>
    <t>0513</t>
  </si>
  <si>
    <t>Ліквідація іншого забруднення навколишнього природного середовища</t>
  </si>
  <si>
    <t>Рішення ОМР від 27.11.2017 № 957-МР</t>
  </si>
  <si>
    <t>Рішення ОМР від 31.10.2016 № 503-МР</t>
  </si>
  <si>
    <t>Рішення ОМР від 26.07.2016 № 401-МР</t>
  </si>
  <si>
    <t>Рішення ОМР від 22.12.2015 № 107-МР</t>
  </si>
  <si>
    <t>Рішення ОМР від 27.11.2017 № 959-МР</t>
  </si>
  <si>
    <t>Рішення ОМР від 27.11.2017 № 960-МР</t>
  </si>
  <si>
    <t>Рішення ОМР від 09.11.2018 № 1348-МР</t>
  </si>
  <si>
    <t>Рішення ОМР від 29.09.2016 № 463-МР</t>
  </si>
  <si>
    <t>Рішення ОМР від 26.01.2017 № 608-МР</t>
  </si>
  <si>
    <t>Рішення ОМР від 09.11.2018 № 1357-МР</t>
  </si>
  <si>
    <t>Рішення ОМР від 09.11.2018 № 1356-МР</t>
  </si>
  <si>
    <t>Рішення ОМР від 18.12.2012 № 640-МР</t>
  </si>
  <si>
    <t>Рішення ОМР від  26.10.2017 № 897-МР</t>
  </si>
  <si>
    <t>Рішення ОМР від 26.10.2017 № 895-МР</t>
  </si>
  <si>
    <t>Рішення ОМР від 26.10.2017 № 896-МР</t>
  </si>
  <si>
    <t>Рішення ОМР від 27.02.2018 № 1050-МР</t>
  </si>
  <si>
    <t>3700000</t>
  </si>
  <si>
    <t>3717610</t>
  </si>
  <si>
    <t>7610</t>
  </si>
  <si>
    <t>0411</t>
  </si>
  <si>
    <t>Сприяння розвитку малого та середнього підприємництва</t>
  </si>
  <si>
    <t>Управління фінансів та економіки Охтирської міської ради</t>
  </si>
  <si>
    <t xml:space="preserve"> 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</si>
  <si>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</si>
  <si>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</si>
  <si>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</si>
  <si>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</si>
  <si>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Рішення ОМР від 31.10.2016 №502-МР</t>
  </si>
  <si>
    <t>Міська програма проведення культурно-мистецьких заходів на 2013-2021</t>
  </si>
  <si>
    <t>Секретар міської ради</t>
  </si>
  <si>
    <t>Рішення ОМР від  08.12.2015 №73-МР</t>
  </si>
  <si>
    <t>Рішення ОМР від  29.09.2016 №474-МР</t>
  </si>
  <si>
    <t>Рішення ОМР від  22.12.2016 №576-МР</t>
  </si>
  <si>
    <t>Рішення ОМР від  22.12.2018 №582-МР</t>
  </si>
  <si>
    <t>Рішення ОМР від  22.12.2016 №585-МР</t>
  </si>
  <si>
    <t>Рішення ОМР від  22.12.2016  №584-МР</t>
  </si>
  <si>
    <t>Рішення ОМР від  22.12.2018 №581-МР</t>
  </si>
  <si>
    <t>Рішення ОМР від  22.12.2018 №575-МР</t>
  </si>
  <si>
    <t>Рішення ОМР від  22.12.2016 №580-МР</t>
  </si>
  <si>
    <t>Рішення ОМР від  22.12.2016 №578-МР</t>
  </si>
  <si>
    <t>0712100</t>
  </si>
  <si>
    <t>2100</t>
  </si>
  <si>
    <t>0722</t>
  </si>
  <si>
    <t>Стоматологічна допомога населенню</t>
  </si>
  <si>
    <t>Відділ культури і туризму Охтирської  міської ради</t>
  </si>
  <si>
    <t>Рішення ОМР від 27.11.2017 № 941-МР</t>
  </si>
  <si>
    <t>Міська програма організації діяльності  квартальних комітетів кварталів приватного сектора міста в м. Охтирка та фінансове забезпечення їх роботи на 2019-2021 роки</t>
  </si>
  <si>
    <t>Міська програма забезпечення організаційної діяльності міської ради та її виконавчого комітету на 2018-2020 роки</t>
  </si>
  <si>
    <t>Міська програма з реалізації Конвенції ООН про права дитини на 2017-2020 роки</t>
  </si>
  <si>
    <t xml:space="preserve">Міська програма "Молодь Охтирки на 2016–2020 роки» </t>
  </si>
  <si>
    <t>Міська програма оздоровлення та відпочинку дітей на 2017-2019 роки</t>
  </si>
  <si>
    <t>Міська програма розвитку фізичної культури і спорту на 2017-2019 роки</t>
  </si>
  <si>
    <t>Міська програма мобілізаційної підготовки місцевого значення та забезпечення заходів, пов’язаних із виконанням військового обов’язку, військово-патріотичного виховання молоді, призовом громадян України на строкову військову службу до лав Збройних Сил України та інших військових формувань на 2018-2020 роки</t>
  </si>
  <si>
    <t>Міська програма "Правопорядок на 2016–2020 роки»</t>
  </si>
  <si>
    <t>Міська програма підтримки комунального підприємства «ТРК «Охтирка» на 2018-2020 роки</t>
  </si>
  <si>
    <t>Міська програма "Освіта м.Охтирка на 2019-2021 роки"</t>
  </si>
  <si>
    <t>Міська програма «Здоров’я охтирчан на 2017-2020 роки»</t>
  </si>
  <si>
    <t>Міська програма соціальної підтримки окремих категорій громадян на 2019-2021 роки</t>
  </si>
  <si>
    <t>Міська програма фінансової підтримки громадських організацій осіб з інвалідністю і ветеранів на 2019-2021 роки</t>
  </si>
  <si>
    <t xml:space="preserve">Міська програма щодо попорвнення бібліотечних фондів Охтирської міської централізованої бібліотечної системи  на 2017-2020роки </t>
  </si>
  <si>
    <t>Міська програма розвитку краєзнавства в місті на 2017-2020 роки</t>
  </si>
  <si>
    <t>Міська програма реалізації Бюджету участі у м.Охтирка на 2017-2021 роки</t>
  </si>
  <si>
    <t>Міська програма підтримки творчих особистостей та талановитих учнів початкових спеціалізованих мистецьких навчальних закладів на 2018-2020 роки</t>
  </si>
  <si>
    <t>Міська програма модернізації, ремонту та заміни ліфтів у житловому фонді м.Охтирка на 2016-2020 роки</t>
  </si>
  <si>
    <t>Міська програма реформування і розвитку житлово-комунального господарства міста Охтирка на 2017-2020 роки</t>
  </si>
  <si>
    <t xml:space="preserve">Міська програма  реконструкції та капітального ремонту житлового фонду та прибудинкових територій на 2017-2020 роки </t>
  </si>
  <si>
    <t>Міська програма ремонту та утримання мостів на 2017-2020 роки</t>
  </si>
  <si>
    <t>Міська програма розвитку матеріально-технічної розвитку матеріально-технічної  бази закладів культури
на 2018-2020 роки</t>
  </si>
  <si>
    <t>Міська програма розвитку парків на 2017-2020 роки</t>
  </si>
  <si>
    <t>Міська програма належного функціонування мереж водогінно-каналізаційного господарства на 2017-2020 роки</t>
  </si>
  <si>
    <t>Міська програма розвитку дорожньої мережі комунальної власності на 2017-2020 роки</t>
  </si>
  <si>
    <t>Міська програма розвитку технічних засобів організації дорожнього руху</t>
  </si>
  <si>
    <t>Міська програма розвитку тротуарів та пішохідних доріжок комунальної власності</t>
  </si>
  <si>
    <t>Міська програма санітарної очистки та поводження з побутовими відходами в м.Охтирка на 2017-2020 роки</t>
  </si>
  <si>
    <t>Міська програма розвитку малого і середнього підприємництва м.Охтирка на 2019-2020 роки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</si>
  <si>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</si>
  <si>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</si>
  <si>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</si>
  <si>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</si>
  <si>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Рішення ОМР від 20.12.2018 № 1395-МР</t>
  </si>
  <si>
    <t>Затверджено</t>
  </si>
  <si>
    <t>Внесено зміни</t>
  </si>
  <si>
    <t>Затверджено з урахуванням змін</t>
  </si>
  <si>
    <t>"Розподіл витрат  бюджету м.Охтирка на реалізацію місцевих/регіональних програм у 2019 році"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</si>
  <si>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</si>
  <si>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</si>
  <si>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</si>
  <si>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</si>
  <si>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Зміни до додатку 6 рішення  міської ради "Про бюджет міста на 2019 рік"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</si>
  <si>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</si>
  <si>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Рішення ОМР від 31.10.2016 № 507-МР</t>
  </si>
  <si>
    <t>Рішення ОМР від 27.11.2017 № 961-МР</t>
  </si>
  <si>
    <t>Міська програма надання шефської допомоги військовим частинам Збройних Сил України та іншим військовим формуванням, військовій частині 2276 Національної гвардії України, сприяння Охтирському міськрайонному відділу Управління Державної служби України з надзвичайних ситуацій у Сумській області та правоохоронним органам, розташованим на території міста на 2018-2020 роки</t>
  </si>
  <si>
    <t>Рішення ОМР від 26.06.2018 № 1186-МР</t>
  </si>
  <si>
    <t>Міська програма покращення функціонування органів Державної казначейської служби та якості обслуговування розпорядників та одержувачів бюджетних коштів на 2017-2020 роки</t>
  </si>
  <si>
    <t>0217350</t>
  </si>
  <si>
    <t>7350</t>
  </si>
  <si>
    <t>Розроблення схем планування та забудови територій (містобудівної документації)</t>
  </si>
  <si>
    <t>Рішення ОМР від 22.12.2016 № 586-МР</t>
  </si>
  <si>
    <t>Міська програма оновлення містобудівної документації міста Охтирки на 2017-2020 роки</t>
  </si>
  <si>
    <t>1216013</t>
  </si>
  <si>
    <t>6013</t>
  </si>
  <si>
    <t>Забезпечення діяльності водопровідно-каналізаційного господарства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</si>
  <si>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</si>
  <si>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</si>
  <si>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</si>
  <si>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Рішення ОМР від 31.10.2016 № 502-МР</t>
  </si>
  <si>
    <t>Міська програма економічного і соціального розвитку м.Охтирка на 2019 рік, та наступні 2020- 2021 програмні роки</t>
  </si>
  <si>
    <t>Рішення ОМР від 20.12.2018 № 1389-МР</t>
  </si>
  <si>
    <t>Міська програма щодо забезпечення виконання депутатських повноважень депутатами Охтирської міської ради VII скликання у 2019-2020 р.р.</t>
  </si>
  <si>
    <t>Рішення ОМР від 20.12.2018 № 1394-МР</t>
  </si>
  <si>
    <t>0611161</t>
  </si>
  <si>
    <t>1161</t>
  </si>
  <si>
    <t>Забезпечення діяльності інших закладів у сфері освіти</t>
  </si>
  <si>
    <t>0611010</t>
  </si>
  <si>
    <t>1010</t>
  </si>
  <si>
    <t>0910</t>
  </si>
  <si>
    <t>Надання дошкільної освіти</t>
  </si>
  <si>
    <t>Міська програма розвитку матеріально-технічної бази закладів культури на 2018-2020 роки</t>
  </si>
  <si>
    <t>0217693</t>
  </si>
  <si>
    <t>7693</t>
  </si>
  <si>
    <t>Інші заходи, пов'язані з економічною діяльністю</t>
  </si>
  <si>
    <t>1218330</t>
  </si>
  <si>
    <t>8330</t>
  </si>
  <si>
    <t>Інша діяльність у сфері екології та охорони природних ресурсів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</si>
  <si>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</si>
  <si>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</si>
  <si>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</si>
  <si>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</si>
  <si>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Валентина ПОПОВИЧ</t>
  </si>
  <si>
    <t>Рішення ОМР від 25.06.2019 № 1626-МР</t>
  </si>
  <si>
    <t>Міська Програма функціонування т арозвитку комунальних некомерційних підприємств Охтирської міської ради "Охтирська центральна районна лікарня" та "Охтирська міська стоматологічна поліклініка" на 2019-2020 р.р.</t>
  </si>
  <si>
    <t>Міська Програма функціонування та розвитку комунальних некомерційних підприємств Охтирської міської ради "Охтирська центральна районна лікарня" та "Охтирська міська стоматологічна поліклініка" на 2019-2020 р.р.</t>
  </si>
  <si>
    <t>Рішення ОМР від  29.09.2016 № 474-МР</t>
  </si>
  <si>
    <t>від 20.12.2019 № 1831-МР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</si>
</sst>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>
      <alignment vertical="top"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5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50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8" fillId="0" borderId="0" xfId="0" applyFont="1" applyAlignment="1">
      <alignment wrapText="1"/>
    </xf>
    <xf numFmtId="0" fontId="51" fillId="5" borderId="10" xfId="0" applyFont="1" applyFill="1" applyBorder="1" applyAlignment="1" quotePrefix="1">
      <alignment horizontal="center" vertical="center" wrapText="1"/>
    </xf>
    <xf numFmtId="0" fontId="51" fillId="5" borderId="10" xfId="0" applyFont="1" applyFill="1" applyBorder="1" applyAlignment="1">
      <alignment horizontal="center" vertical="center" wrapText="1"/>
    </xf>
    <xf numFmtId="2" fontId="51" fillId="5" borderId="10" xfId="0" applyNumberFormat="1" applyFont="1" applyFill="1" applyBorder="1" applyAlignment="1">
      <alignment horizontal="center" vertical="center" wrapText="1"/>
    </xf>
    <xf numFmtId="2" fontId="51" fillId="5" borderId="10" xfId="0" applyNumberFormat="1" applyFont="1" applyFill="1" applyBorder="1" applyAlignment="1">
      <alignment horizontal="right" vertical="center" wrapText="1"/>
    </xf>
    <xf numFmtId="2" fontId="52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wrapText="1"/>
    </xf>
    <xf numFmtId="0" fontId="52" fillId="0" borderId="10" xfId="0" applyFont="1" applyBorder="1" applyAlignment="1" quotePrefix="1">
      <alignment horizontal="center" vertical="center" wrapText="1"/>
    </xf>
    <xf numFmtId="2" fontId="52" fillId="0" borderId="10" xfId="0" applyNumberFormat="1" applyFont="1" applyBorder="1" applyAlignment="1" quotePrefix="1">
      <alignment horizontal="center" vertical="center" wrapText="1"/>
    </xf>
    <xf numFmtId="2" fontId="52" fillId="0" borderId="10" xfId="0" applyNumberFormat="1" applyFont="1" applyBorder="1" applyAlignment="1" quotePrefix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2" fontId="52" fillId="0" borderId="10" xfId="0" applyNumberFormat="1" applyFont="1" applyFill="1" applyBorder="1" applyAlignment="1" quotePrefix="1">
      <alignment horizontal="center" vertical="center" wrapText="1"/>
    </xf>
    <xf numFmtId="2" fontId="52" fillId="0" borderId="10" xfId="0" applyNumberFormat="1" applyFont="1" applyFill="1" applyBorder="1" applyAlignment="1" quotePrefix="1">
      <alignment vertical="center" wrapText="1"/>
    </xf>
    <xf numFmtId="2" fontId="53" fillId="0" borderId="10" xfId="0" applyNumberFormat="1" applyFont="1" applyFill="1" applyBorder="1" applyAlignment="1">
      <alignment horizontal="right" vertical="center" wrapText="1"/>
    </xf>
    <xf numFmtId="0" fontId="52" fillId="0" borderId="11" xfId="0" applyFont="1" applyFill="1" applyBorder="1" applyAlignment="1" quotePrefix="1">
      <alignment horizontal="center" vertical="center" wrapText="1"/>
    </xf>
    <xf numFmtId="2" fontId="52" fillId="0" borderId="11" xfId="0" applyNumberFormat="1" applyFont="1" applyFill="1" applyBorder="1" applyAlignment="1" quotePrefix="1">
      <alignment horizontal="center" vertical="center" wrapText="1"/>
    </xf>
    <xf numFmtId="2" fontId="52" fillId="0" borderId="11" xfId="0" applyNumberFormat="1" applyFont="1" applyFill="1" applyBorder="1" applyAlignment="1" quotePrefix="1">
      <alignment horizontal="left" vertical="center" wrapText="1"/>
    </xf>
    <xf numFmtId="49" fontId="52" fillId="0" borderId="10" xfId="0" applyNumberFormat="1" applyFont="1" applyBorder="1" applyAlignment="1" quotePrefix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54" fillId="5" borderId="10" xfId="0" applyFont="1" applyFill="1" applyBorder="1" applyAlignment="1">
      <alignment horizontal="center" wrapText="1"/>
    </xf>
    <xf numFmtId="2" fontId="54" fillId="5" borderId="10" xfId="0" applyNumberFormat="1" applyFont="1" applyFill="1" applyBorder="1" applyAlignment="1">
      <alignment horizontal="center" vertical="center" wrapText="1"/>
    </xf>
    <xf numFmtId="0" fontId="47" fillId="34" borderId="0" xfId="0" applyFont="1" applyFill="1" applyAlignment="1">
      <alignment wrapText="1"/>
    </xf>
    <xf numFmtId="2" fontId="52" fillId="34" borderId="10" xfId="0" applyNumberFormat="1" applyFont="1" applyFill="1" applyBorder="1" applyAlignment="1">
      <alignment horizontal="right" vertical="center" wrapText="1"/>
    </xf>
    <xf numFmtId="0" fontId="52" fillId="0" borderId="11" xfId="0" applyFont="1" applyBorder="1" applyAlignment="1" quotePrefix="1">
      <alignment horizontal="center" vertical="center" wrapText="1"/>
    </xf>
    <xf numFmtId="0" fontId="52" fillId="0" borderId="12" xfId="0" applyFont="1" applyBorder="1" applyAlignment="1" quotePrefix="1">
      <alignment horizontal="center" vertical="center" wrapText="1"/>
    </xf>
    <xf numFmtId="2" fontId="52" fillId="0" borderId="11" xfId="0" applyNumberFormat="1" applyFont="1" applyBorder="1" applyAlignment="1" quotePrefix="1">
      <alignment horizontal="center" vertical="center" wrapText="1"/>
    </xf>
    <xf numFmtId="2" fontId="52" fillId="0" borderId="12" xfId="0" applyNumberFormat="1" applyFont="1" applyBorder="1" applyAlignment="1" quotePrefix="1">
      <alignment horizontal="center" vertical="center" wrapText="1"/>
    </xf>
    <xf numFmtId="2" fontId="52" fillId="0" borderId="11" xfId="0" applyNumberFormat="1" applyFont="1" applyBorder="1" applyAlignment="1">
      <alignment horizontal="left" vertical="center" wrapText="1"/>
    </xf>
    <xf numFmtId="2" fontId="52" fillId="0" borderId="12" xfId="0" applyNumberFormat="1" applyFont="1" applyBorder="1" applyAlignment="1">
      <alignment horizontal="left" vertical="center" wrapText="1"/>
    </xf>
    <xf numFmtId="2" fontId="52" fillId="0" borderId="11" xfId="0" applyNumberFormat="1" applyFont="1" applyBorder="1" applyAlignment="1" quotePrefix="1">
      <alignment horizontal="left" vertical="center" wrapText="1"/>
    </xf>
    <xf numFmtId="2" fontId="52" fillId="0" borderId="13" xfId="0" applyNumberFormat="1" applyFont="1" applyBorder="1" applyAlignment="1" quotePrefix="1">
      <alignment horizontal="left" vertical="center" wrapText="1"/>
    </xf>
    <xf numFmtId="2" fontId="52" fillId="0" borderId="12" xfId="0" applyNumberFormat="1" applyFont="1" applyBorder="1" applyAlignment="1" quotePrefix="1">
      <alignment horizontal="left" vertical="center" wrapText="1"/>
    </xf>
    <xf numFmtId="0" fontId="52" fillId="0" borderId="13" xfId="0" applyFont="1" applyBorder="1" applyAlignment="1" quotePrefix="1">
      <alignment horizontal="center" vertical="center" wrapText="1"/>
    </xf>
    <xf numFmtId="2" fontId="52" fillId="0" borderId="13" xfId="0" applyNumberFormat="1" applyFont="1" applyBorder="1" applyAlignment="1" quotePrefix="1">
      <alignment horizontal="center" vertical="center" wrapText="1"/>
    </xf>
    <xf numFmtId="2" fontId="52" fillId="0" borderId="13" xfId="0" applyNumberFormat="1" applyFont="1" applyBorder="1" applyAlignment="1">
      <alignment horizontal="left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2" fontId="52" fillId="0" borderId="11" xfId="0" applyNumberFormat="1" applyFont="1" applyFill="1" applyBorder="1" applyAlignment="1" quotePrefix="1">
      <alignment horizontal="left" vertical="center" wrapText="1"/>
    </xf>
    <xf numFmtId="2" fontId="52" fillId="0" borderId="12" xfId="0" applyNumberFormat="1" applyFont="1" applyFill="1" applyBorder="1" applyAlignment="1" quotePrefix="1">
      <alignment horizontal="left" vertical="center" wrapText="1"/>
    </xf>
    <xf numFmtId="2" fontId="52" fillId="0" borderId="11" xfId="0" applyNumberFormat="1" applyFont="1" applyFill="1" applyBorder="1" applyAlignment="1" quotePrefix="1">
      <alignment horizontal="center" vertical="center" wrapText="1"/>
    </xf>
    <xf numFmtId="2" fontId="52" fillId="0" borderId="12" xfId="0" applyNumberFormat="1" applyFont="1" applyFill="1" applyBorder="1" applyAlignment="1" quotePrefix="1">
      <alignment horizontal="center" vertical="center" wrapText="1"/>
    </xf>
    <xf numFmtId="0" fontId="52" fillId="0" borderId="11" xfId="0" applyFont="1" applyFill="1" applyBorder="1" applyAlignment="1" quotePrefix="1">
      <alignment horizontal="center" vertical="center" wrapText="1"/>
    </xf>
    <xf numFmtId="0" fontId="52" fillId="0" borderId="12" xfId="0" applyFont="1" applyFill="1" applyBorder="1" applyAlignment="1" quotePrefix="1">
      <alignment horizontal="center" vertical="center" wrapText="1"/>
    </xf>
    <xf numFmtId="0" fontId="55" fillId="0" borderId="14" xfId="0" applyFont="1" applyBorder="1" applyAlignment="1">
      <alignment horizontal="center" wrapText="1"/>
    </xf>
    <xf numFmtId="0" fontId="55" fillId="0" borderId="15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9" fontId="52" fillId="0" borderId="11" xfId="0" applyNumberFormat="1" applyFont="1" applyBorder="1" applyAlignment="1" quotePrefix="1">
      <alignment horizontal="center" vertical="center" wrapText="1"/>
    </xf>
    <xf numFmtId="49" fontId="52" fillId="0" borderId="12" xfId="0" applyNumberFormat="1" applyFont="1" applyBorder="1" applyAlignment="1" quotePrefix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showZeros="0" tabSelected="1" view="pageBreakPreview" zoomScaleSheetLayoutView="100" zoomScalePageLayoutView="0" workbookViewId="0" topLeftCell="G1">
      <pane ySplit="10" topLeftCell="A35" activePane="bottomLeft" state="frozen"/>
      <selection pane="topLeft" activeCell="A1" sqref="A1"/>
      <selection pane="bottomLeft" activeCell="P3" sqref="P3"/>
    </sheetView>
  </sheetViews>
  <sheetFormatPr defaultColWidth="9.140625" defaultRowHeight="12.75"/>
  <cols>
    <col min="1" max="1" width="13.28125" style="2" customWidth="1"/>
    <col min="2" max="3" width="12.140625" style="2" customWidth="1"/>
    <col min="4" max="4" width="50.57421875" style="2" customWidth="1"/>
    <col min="5" max="5" width="53.140625" style="2" customWidth="1"/>
    <col min="6" max="6" width="28.140625" style="2" customWidth="1"/>
    <col min="7" max="8" width="16.140625" style="2" customWidth="1"/>
    <col min="9" max="10" width="15.8515625" style="2" customWidth="1"/>
    <col min="11" max="11" width="15.57421875" style="2" customWidth="1"/>
    <col min="12" max="12" width="13.8515625" style="2" customWidth="1"/>
    <col min="13" max="13" width="16.140625" style="2" customWidth="1"/>
    <col min="14" max="14" width="14.28125" style="2" customWidth="1"/>
    <col min="15" max="15" width="15.421875" style="2" customWidth="1"/>
    <col min="16" max="16" width="15.00390625" style="2" customWidth="1"/>
    <col min="17" max="17" width="15.140625" style="2" customWidth="1"/>
    <col min="18" max="18" width="17.00390625" style="2" customWidth="1"/>
    <col min="19" max="16384" width="9.140625" style="2" customWidth="1"/>
  </cols>
  <sheetData>
    <row r="1" spans="10:16" ht="18.75">
      <c r="J1" s="4"/>
      <c r="P1" s="7" t="s">
        <v>15</v>
      </c>
    </row>
    <row r="2" spans="10:16" ht="15.75" customHeight="1">
      <c r="J2" s="4"/>
      <c r="P2" s="6" t="s">
        <v>14</v>
      </c>
    </row>
    <row r="3" spans="10:16" ht="15.75" customHeight="1">
      <c r="J3" s="4"/>
      <c r="P3" s="6" t="s">
        <v>288</v>
      </c>
    </row>
    <row r="4" spans="8:10" ht="15.75" customHeight="1">
      <c r="H4" s="6"/>
      <c r="J4" s="4"/>
    </row>
    <row r="5" spans="1:18" ht="20.25">
      <c r="A5" s="67" t="s">
        <v>242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21" customHeight="1">
      <c r="A6" s="68" t="s">
        <v>237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21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R7" s="1" t="s">
        <v>0</v>
      </c>
    </row>
    <row r="8" spans="1:18" ht="15.75">
      <c r="A8" s="69" t="s">
        <v>8</v>
      </c>
      <c r="B8" s="70" t="s">
        <v>9</v>
      </c>
      <c r="C8" s="70" t="s">
        <v>10</v>
      </c>
      <c r="D8" s="70" t="s">
        <v>13</v>
      </c>
      <c r="E8" s="70" t="s">
        <v>11</v>
      </c>
      <c r="F8" s="70" t="s">
        <v>1</v>
      </c>
      <c r="G8" s="64" t="s">
        <v>234</v>
      </c>
      <c r="H8" s="65"/>
      <c r="I8" s="65"/>
      <c r="J8" s="66"/>
      <c r="K8" s="64" t="s">
        <v>235</v>
      </c>
      <c r="L8" s="65"/>
      <c r="M8" s="65"/>
      <c r="N8" s="66"/>
      <c r="O8" s="64" t="s">
        <v>236</v>
      </c>
      <c r="P8" s="65"/>
      <c r="Q8" s="65"/>
      <c r="R8" s="66"/>
    </row>
    <row r="9" spans="1:18" ht="79.5" customHeight="1">
      <c r="A9" s="69"/>
      <c r="B9" s="71"/>
      <c r="C9" s="71"/>
      <c r="D9" s="71"/>
      <c r="E9" s="71"/>
      <c r="F9" s="71"/>
      <c r="G9" s="69" t="s">
        <v>2</v>
      </c>
      <c r="H9" s="69" t="s">
        <v>3</v>
      </c>
      <c r="I9" s="69" t="s">
        <v>4</v>
      </c>
      <c r="J9" s="69"/>
      <c r="K9" s="69" t="s">
        <v>2</v>
      </c>
      <c r="L9" s="69" t="s">
        <v>3</v>
      </c>
      <c r="M9" s="69" t="s">
        <v>4</v>
      </c>
      <c r="N9" s="69"/>
      <c r="O9" s="69" t="s">
        <v>2</v>
      </c>
      <c r="P9" s="69" t="s">
        <v>3</v>
      </c>
      <c r="Q9" s="69" t="s">
        <v>4</v>
      </c>
      <c r="R9" s="69"/>
    </row>
    <row r="10" spans="1:18" ht="66" customHeight="1">
      <c r="A10" s="69"/>
      <c r="B10" s="72"/>
      <c r="C10" s="72"/>
      <c r="D10" s="72"/>
      <c r="E10" s="72"/>
      <c r="F10" s="72"/>
      <c r="G10" s="69"/>
      <c r="H10" s="69"/>
      <c r="I10" s="12" t="s">
        <v>5</v>
      </c>
      <c r="J10" s="12" t="s">
        <v>12</v>
      </c>
      <c r="K10" s="69"/>
      <c r="L10" s="69"/>
      <c r="M10" s="12" t="s">
        <v>5</v>
      </c>
      <c r="N10" s="12" t="s">
        <v>12</v>
      </c>
      <c r="O10" s="69"/>
      <c r="P10" s="69"/>
      <c r="Q10" s="12" t="s">
        <v>5</v>
      </c>
      <c r="R10" s="12" t="s">
        <v>12</v>
      </c>
    </row>
    <row r="11" spans="1:18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7</v>
      </c>
      <c r="L11" s="3">
        <v>8</v>
      </c>
      <c r="M11" s="3">
        <v>9</v>
      </c>
      <c r="N11" s="3">
        <v>10</v>
      </c>
      <c r="O11" s="3">
        <v>7</v>
      </c>
      <c r="P11" s="3">
        <v>8</v>
      </c>
      <c r="Q11" s="3">
        <v>9</v>
      </c>
      <c r="R11" s="3">
        <v>10</v>
      </c>
    </row>
    <row r="12" spans="1:18" ht="42" customHeight="1">
      <c r="A12" s="15" t="s">
        <v>16</v>
      </c>
      <c r="B12" s="16"/>
      <c r="C12" s="17"/>
      <c r="D12" s="17" t="s">
        <v>17</v>
      </c>
      <c r="E12" s="17"/>
      <c r="F12" s="17"/>
      <c r="G12" s="18">
        <v>2757300</v>
      </c>
      <c r="H12" s="18">
        <v>2590300</v>
      </c>
      <c r="I12" s="18">
        <v>167000</v>
      </c>
      <c r="J12" s="18">
        <v>167000</v>
      </c>
      <c r="K12" s="18">
        <f aca="true" t="shared" si="0" ref="K12:R12">SUM(K13:K28)</f>
        <v>80000</v>
      </c>
      <c r="L12" s="18">
        <f t="shared" si="0"/>
        <v>40000</v>
      </c>
      <c r="M12" s="18">
        <f t="shared" si="0"/>
        <v>40000</v>
      </c>
      <c r="N12" s="18">
        <f t="shared" si="0"/>
        <v>40000</v>
      </c>
      <c r="O12" s="18">
        <f t="shared" si="0"/>
        <v>2837300</v>
      </c>
      <c r="P12" s="18">
        <f t="shared" si="0"/>
        <v>2630300</v>
      </c>
      <c r="Q12" s="18">
        <f t="shared" si="0"/>
        <v>207000</v>
      </c>
      <c r="R12" s="18">
        <f t="shared" si="0"/>
        <v>207000</v>
      </c>
    </row>
    <row r="13" spans="1:18" ht="83.25" customHeight="1">
      <c r="A13" s="43" t="s">
        <v>18</v>
      </c>
      <c r="B13" s="43" t="s">
        <v>19</v>
      </c>
      <c r="C13" s="45" t="s">
        <v>20</v>
      </c>
      <c r="D13" s="49" t="s">
        <v>21</v>
      </c>
      <c r="E13" s="19" t="s">
        <v>200</v>
      </c>
      <c r="F13" s="20" t="s">
        <v>233</v>
      </c>
      <c r="G13" s="21">
        <v>117900</v>
      </c>
      <c r="H13" s="21">
        <v>117900</v>
      </c>
      <c r="I13" s="21">
        <v>0</v>
      </c>
      <c r="J13" s="21">
        <v>0</v>
      </c>
      <c r="K13" s="21">
        <f aca="true" t="shared" si="1" ref="K13:K36">L13+M13</f>
        <v>0</v>
      </c>
      <c r="L13" s="21"/>
      <c r="M13" s="21"/>
      <c r="N13" s="21"/>
      <c r="O13" s="21">
        <f aca="true" t="shared" si="2" ref="O13:O36">P13+Q13</f>
        <v>117900</v>
      </c>
      <c r="P13" s="21">
        <f>H13+L13</f>
        <v>117900</v>
      </c>
      <c r="Q13" s="21">
        <f>I13+M13</f>
        <v>0</v>
      </c>
      <c r="R13" s="21">
        <f>J13+N13</f>
        <v>0</v>
      </c>
    </row>
    <row r="14" spans="1:18" ht="56.25" customHeight="1">
      <c r="A14" s="44"/>
      <c r="B14" s="44"/>
      <c r="C14" s="46"/>
      <c r="D14" s="51"/>
      <c r="E14" s="19" t="s">
        <v>201</v>
      </c>
      <c r="F14" s="22" t="s">
        <v>154</v>
      </c>
      <c r="G14" s="21">
        <v>129100</v>
      </c>
      <c r="H14" s="21">
        <v>129100</v>
      </c>
      <c r="I14" s="21">
        <v>0</v>
      </c>
      <c r="J14" s="21">
        <v>0</v>
      </c>
      <c r="K14" s="21">
        <f t="shared" si="1"/>
        <v>0</v>
      </c>
      <c r="L14" s="21"/>
      <c r="M14" s="21"/>
      <c r="N14" s="21"/>
      <c r="O14" s="21">
        <f t="shared" si="2"/>
        <v>129100</v>
      </c>
      <c r="P14" s="21">
        <f aca="true" t="shared" si="3" ref="P14:P28">H14+L14</f>
        <v>129100</v>
      </c>
      <c r="Q14" s="21">
        <f aca="true" t="shared" si="4" ref="Q14:Q28">I14+M14</f>
        <v>0</v>
      </c>
      <c r="R14" s="21">
        <f aca="true" t="shared" si="5" ref="R14:R28">J14+N14</f>
        <v>0</v>
      </c>
    </row>
    <row r="15" spans="1:18" ht="33">
      <c r="A15" s="23" t="s">
        <v>22</v>
      </c>
      <c r="B15" s="23" t="s">
        <v>23</v>
      </c>
      <c r="C15" s="24" t="s">
        <v>24</v>
      </c>
      <c r="D15" s="25" t="s">
        <v>25</v>
      </c>
      <c r="E15" s="19" t="s">
        <v>202</v>
      </c>
      <c r="F15" s="22" t="s">
        <v>155</v>
      </c>
      <c r="G15" s="21">
        <v>11550</v>
      </c>
      <c r="H15" s="21">
        <v>11550</v>
      </c>
      <c r="I15" s="21">
        <v>0</v>
      </c>
      <c r="J15" s="21">
        <v>0</v>
      </c>
      <c r="K15" s="21">
        <f t="shared" si="1"/>
        <v>0</v>
      </c>
      <c r="L15" s="21"/>
      <c r="M15" s="21"/>
      <c r="N15" s="21"/>
      <c r="O15" s="21">
        <f t="shared" si="2"/>
        <v>11550</v>
      </c>
      <c r="P15" s="21">
        <f t="shared" si="3"/>
        <v>11550</v>
      </c>
      <c r="Q15" s="21">
        <f t="shared" si="4"/>
        <v>0</v>
      </c>
      <c r="R15" s="21">
        <f t="shared" si="5"/>
        <v>0</v>
      </c>
    </row>
    <row r="16" spans="1:18" ht="32.25" customHeight="1">
      <c r="A16" s="23" t="s">
        <v>26</v>
      </c>
      <c r="B16" s="23" t="s">
        <v>27</v>
      </c>
      <c r="C16" s="24" t="s">
        <v>24</v>
      </c>
      <c r="D16" s="25" t="s">
        <v>28</v>
      </c>
      <c r="E16" s="19" t="s">
        <v>203</v>
      </c>
      <c r="F16" s="22" t="s">
        <v>156</v>
      </c>
      <c r="G16" s="21">
        <v>39500</v>
      </c>
      <c r="H16" s="21">
        <v>39500</v>
      </c>
      <c r="I16" s="21">
        <v>0</v>
      </c>
      <c r="J16" s="21">
        <v>0</v>
      </c>
      <c r="K16" s="21">
        <f t="shared" si="1"/>
        <v>0</v>
      </c>
      <c r="L16" s="21"/>
      <c r="M16" s="21"/>
      <c r="N16" s="21"/>
      <c r="O16" s="21">
        <f t="shared" si="2"/>
        <v>39500</v>
      </c>
      <c r="P16" s="21">
        <f t="shared" si="3"/>
        <v>39500</v>
      </c>
      <c r="Q16" s="21">
        <f t="shared" si="4"/>
        <v>0</v>
      </c>
      <c r="R16" s="21">
        <f t="shared" si="5"/>
        <v>0</v>
      </c>
    </row>
    <row r="17" spans="1:18" ht="69" customHeight="1">
      <c r="A17" s="23" t="s">
        <v>29</v>
      </c>
      <c r="B17" s="23" t="s">
        <v>30</v>
      </c>
      <c r="C17" s="24" t="s">
        <v>24</v>
      </c>
      <c r="D17" s="25" t="s">
        <v>31</v>
      </c>
      <c r="E17" s="19" t="s">
        <v>204</v>
      </c>
      <c r="F17" s="20" t="s">
        <v>161</v>
      </c>
      <c r="G17" s="21">
        <v>281250</v>
      </c>
      <c r="H17" s="21">
        <v>281250</v>
      </c>
      <c r="I17" s="21">
        <v>0</v>
      </c>
      <c r="J17" s="21">
        <v>0</v>
      </c>
      <c r="K17" s="21">
        <f t="shared" si="1"/>
        <v>0</v>
      </c>
      <c r="L17" s="21"/>
      <c r="M17" s="21"/>
      <c r="N17" s="21"/>
      <c r="O17" s="21">
        <f t="shared" si="2"/>
        <v>281250</v>
      </c>
      <c r="P17" s="21">
        <f t="shared" si="3"/>
        <v>281250</v>
      </c>
      <c r="Q17" s="21">
        <f t="shared" si="4"/>
        <v>0</v>
      </c>
      <c r="R17" s="21">
        <f t="shared" si="5"/>
        <v>0</v>
      </c>
    </row>
    <row r="18" spans="1:18" ht="65.25" customHeight="1">
      <c r="A18" s="23" t="s">
        <v>32</v>
      </c>
      <c r="B18" s="23" t="s">
        <v>33</v>
      </c>
      <c r="C18" s="24" t="s">
        <v>34</v>
      </c>
      <c r="D18" s="25" t="s">
        <v>35</v>
      </c>
      <c r="E18" s="19" t="s">
        <v>205</v>
      </c>
      <c r="F18" s="26" t="s">
        <v>181</v>
      </c>
      <c r="G18" s="21">
        <v>111600</v>
      </c>
      <c r="H18" s="21">
        <v>111600</v>
      </c>
      <c r="I18" s="21">
        <v>0</v>
      </c>
      <c r="J18" s="21">
        <v>0</v>
      </c>
      <c r="K18" s="21">
        <f t="shared" si="1"/>
        <v>0</v>
      </c>
      <c r="L18" s="21"/>
      <c r="M18" s="21"/>
      <c r="N18" s="21"/>
      <c r="O18" s="21">
        <f t="shared" si="2"/>
        <v>111600</v>
      </c>
      <c r="P18" s="21">
        <f t="shared" si="3"/>
        <v>111600</v>
      </c>
      <c r="Q18" s="21">
        <f t="shared" si="4"/>
        <v>0</v>
      </c>
      <c r="R18" s="21">
        <f t="shared" si="5"/>
        <v>0</v>
      </c>
    </row>
    <row r="19" spans="1:18" ht="42.75" customHeight="1">
      <c r="A19" s="27" t="s">
        <v>249</v>
      </c>
      <c r="B19" s="27" t="s">
        <v>250</v>
      </c>
      <c r="C19" s="27" t="s">
        <v>132</v>
      </c>
      <c r="D19" s="19" t="s">
        <v>251</v>
      </c>
      <c r="E19" s="19" t="s">
        <v>253</v>
      </c>
      <c r="F19" s="26" t="s">
        <v>252</v>
      </c>
      <c r="G19" s="21">
        <v>57380</v>
      </c>
      <c r="H19" s="21">
        <v>0</v>
      </c>
      <c r="I19" s="21">
        <v>57380</v>
      </c>
      <c r="J19" s="21">
        <v>57380</v>
      </c>
      <c r="K19" s="21">
        <f t="shared" si="1"/>
        <v>0</v>
      </c>
      <c r="L19" s="21"/>
      <c r="M19" s="21"/>
      <c r="N19" s="21"/>
      <c r="O19" s="21">
        <f t="shared" si="2"/>
        <v>57380</v>
      </c>
      <c r="P19" s="21">
        <f t="shared" si="3"/>
        <v>0</v>
      </c>
      <c r="Q19" s="21">
        <f t="shared" si="4"/>
        <v>57380</v>
      </c>
      <c r="R19" s="21">
        <f t="shared" si="5"/>
        <v>57380</v>
      </c>
    </row>
    <row r="20" spans="1:18" ht="57.75" customHeight="1">
      <c r="A20" s="23" t="s">
        <v>36</v>
      </c>
      <c r="B20" s="23" t="s">
        <v>37</v>
      </c>
      <c r="C20" s="24" t="s">
        <v>38</v>
      </c>
      <c r="D20" s="25" t="s">
        <v>39</v>
      </c>
      <c r="E20" s="19" t="s">
        <v>201</v>
      </c>
      <c r="F20" s="20" t="s">
        <v>154</v>
      </c>
      <c r="G20" s="21">
        <v>25000</v>
      </c>
      <c r="H20" s="21">
        <v>25000</v>
      </c>
      <c r="I20" s="21">
        <v>0</v>
      </c>
      <c r="J20" s="21">
        <v>0</v>
      </c>
      <c r="K20" s="21">
        <f t="shared" si="1"/>
        <v>0</v>
      </c>
      <c r="L20" s="21"/>
      <c r="M20" s="21"/>
      <c r="N20" s="21"/>
      <c r="O20" s="21">
        <f t="shared" si="2"/>
        <v>25000</v>
      </c>
      <c r="P20" s="21">
        <f t="shared" si="3"/>
        <v>25000</v>
      </c>
      <c r="Q20" s="21">
        <f t="shared" si="4"/>
        <v>0</v>
      </c>
      <c r="R20" s="21">
        <f t="shared" si="5"/>
        <v>0</v>
      </c>
    </row>
    <row r="21" spans="1:18" ht="50.25" customHeight="1">
      <c r="A21" s="27" t="s">
        <v>273</v>
      </c>
      <c r="B21" s="27" t="s">
        <v>274</v>
      </c>
      <c r="C21" s="27" t="s">
        <v>38</v>
      </c>
      <c r="D21" s="19" t="s">
        <v>275</v>
      </c>
      <c r="E21" s="28" t="s">
        <v>261</v>
      </c>
      <c r="F21" s="26" t="s">
        <v>262</v>
      </c>
      <c r="G21" s="21">
        <v>39620</v>
      </c>
      <c r="H21" s="21">
        <v>0</v>
      </c>
      <c r="I21" s="21">
        <v>39620</v>
      </c>
      <c r="J21" s="21">
        <v>39620</v>
      </c>
      <c r="K21" s="21">
        <f t="shared" si="1"/>
        <v>0</v>
      </c>
      <c r="L21" s="21"/>
      <c r="M21" s="21"/>
      <c r="N21" s="21"/>
      <c r="O21" s="21">
        <f>P21+Q21</f>
        <v>39620</v>
      </c>
      <c r="P21" s="21">
        <f>H21+L21</f>
        <v>0</v>
      </c>
      <c r="Q21" s="21">
        <f>I21+M21</f>
        <v>39620</v>
      </c>
      <c r="R21" s="21">
        <f>J21+N21</f>
        <v>39620</v>
      </c>
    </row>
    <row r="22" spans="1:18" ht="138.75" customHeight="1">
      <c r="A22" s="23" t="s">
        <v>40</v>
      </c>
      <c r="B22" s="23" t="s">
        <v>41</v>
      </c>
      <c r="C22" s="24" t="s">
        <v>42</v>
      </c>
      <c r="D22" s="25" t="s">
        <v>43</v>
      </c>
      <c r="E22" s="19" t="s">
        <v>206</v>
      </c>
      <c r="F22" s="20" t="s">
        <v>158</v>
      </c>
      <c r="G22" s="21">
        <v>100000</v>
      </c>
      <c r="H22" s="21">
        <v>70000</v>
      </c>
      <c r="I22" s="21">
        <v>30000</v>
      </c>
      <c r="J22" s="21">
        <v>30000</v>
      </c>
      <c r="K22" s="21">
        <f t="shared" si="1"/>
        <v>0</v>
      </c>
      <c r="L22" s="21"/>
      <c r="M22" s="21"/>
      <c r="N22" s="21"/>
      <c r="O22" s="21">
        <f t="shared" si="2"/>
        <v>100000</v>
      </c>
      <c r="P22" s="21">
        <f t="shared" si="3"/>
        <v>70000</v>
      </c>
      <c r="Q22" s="21">
        <f t="shared" si="4"/>
        <v>30000</v>
      </c>
      <c r="R22" s="21">
        <f t="shared" si="5"/>
        <v>30000</v>
      </c>
    </row>
    <row r="23" spans="1:18" ht="42" customHeight="1">
      <c r="A23" s="23" t="s">
        <v>44</v>
      </c>
      <c r="B23" s="23" t="s">
        <v>45</v>
      </c>
      <c r="C23" s="24" t="s">
        <v>42</v>
      </c>
      <c r="D23" s="25" t="s">
        <v>46</v>
      </c>
      <c r="E23" s="19" t="s">
        <v>207</v>
      </c>
      <c r="F23" s="20" t="s">
        <v>157</v>
      </c>
      <c r="G23" s="21">
        <v>124400</v>
      </c>
      <c r="H23" s="21">
        <v>124400</v>
      </c>
      <c r="I23" s="21">
        <v>0</v>
      </c>
      <c r="J23" s="21">
        <v>0</v>
      </c>
      <c r="K23" s="21">
        <f t="shared" si="1"/>
        <v>0</v>
      </c>
      <c r="L23" s="21"/>
      <c r="M23" s="21"/>
      <c r="N23" s="21"/>
      <c r="O23" s="21">
        <f t="shared" si="2"/>
        <v>124400</v>
      </c>
      <c r="P23" s="21">
        <f t="shared" si="3"/>
        <v>124400</v>
      </c>
      <c r="Q23" s="21">
        <f t="shared" si="4"/>
        <v>0</v>
      </c>
      <c r="R23" s="21">
        <f t="shared" si="5"/>
        <v>0</v>
      </c>
    </row>
    <row r="24" spans="1:18" ht="48" customHeight="1">
      <c r="A24" s="23" t="s">
        <v>47</v>
      </c>
      <c r="B24" s="23" t="s">
        <v>48</v>
      </c>
      <c r="C24" s="24" t="s">
        <v>49</v>
      </c>
      <c r="D24" s="25" t="s">
        <v>50</v>
      </c>
      <c r="E24" s="19" t="s">
        <v>208</v>
      </c>
      <c r="F24" s="20" t="s">
        <v>159</v>
      </c>
      <c r="G24" s="21">
        <v>100000</v>
      </c>
      <c r="H24" s="21">
        <v>100000</v>
      </c>
      <c r="I24" s="21">
        <v>0</v>
      </c>
      <c r="J24" s="21">
        <v>0</v>
      </c>
      <c r="K24" s="21">
        <f t="shared" si="1"/>
        <v>0</v>
      </c>
      <c r="L24" s="21"/>
      <c r="M24" s="21"/>
      <c r="N24" s="21"/>
      <c r="O24" s="21">
        <f t="shared" si="2"/>
        <v>100000</v>
      </c>
      <c r="P24" s="21">
        <f t="shared" si="3"/>
        <v>100000</v>
      </c>
      <c r="Q24" s="21">
        <f t="shared" si="4"/>
        <v>0</v>
      </c>
      <c r="R24" s="21">
        <f t="shared" si="5"/>
        <v>0</v>
      </c>
    </row>
    <row r="25" spans="1:18" ht="153" customHeight="1">
      <c r="A25" s="43">
        <v>219800</v>
      </c>
      <c r="B25" s="43">
        <v>98000</v>
      </c>
      <c r="C25" s="55" t="s">
        <v>19</v>
      </c>
      <c r="D25" s="47" t="s">
        <v>243</v>
      </c>
      <c r="E25" s="19" t="s">
        <v>246</v>
      </c>
      <c r="F25" s="20" t="s">
        <v>245</v>
      </c>
      <c r="G25" s="21">
        <v>1275000</v>
      </c>
      <c r="H25" s="21">
        <v>1275000</v>
      </c>
      <c r="I25" s="21">
        <v>0</v>
      </c>
      <c r="J25" s="21">
        <v>0</v>
      </c>
      <c r="K25" s="21">
        <f t="shared" si="1"/>
        <v>0</v>
      </c>
      <c r="L25" s="21"/>
      <c r="M25" s="21"/>
      <c r="N25" s="21"/>
      <c r="O25" s="21">
        <f t="shared" si="2"/>
        <v>1275000</v>
      </c>
      <c r="P25" s="21">
        <f t="shared" si="3"/>
        <v>1275000</v>
      </c>
      <c r="Q25" s="21">
        <f t="shared" si="4"/>
        <v>0</v>
      </c>
      <c r="R25" s="21">
        <f t="shared" si="5"/>
        <v>0</v>
      </c>
    </row>
    <row r="26" spans="1:18" ht="36.75" customHeight="1">
      <c r="A26" s="52"/>
      <c r="B26" s="52"/>
      <c r="C26" s="56"/>
      <c r="D26" s="54"/>
      <c r="E26" s="19" t="s">
        <v>207</v>
      </c>
      <c r="F26" s="20" t="s">
        <v>244</v>
      </c>
      <c r="G26" s="21">
        <v>190000</v>
      </c>
      <c r="H26" s="21">
        <v>190000</v>
      </c>
      <c r="I26" s="21">
        <v>0</v>
      </c>
      <c r="J26" s="21">
        <v>0</v>
      </c>
      <c r="K26" s="21">
        <f t="shared" si="1"/>
        <v>0</v>
      </c>
      <c r="L26" s="21"/>
      <c r="M26" s="21"/>
      <c r="N26" s="21"/>
      <c r="O26" s="21">
        <f t="shared" si="2"/>
        <v>190000</v>
      </c>
      <c r="P26" s="21">
        <f t="shared" si="3"/>
        <v>190000</v>
      </c>
      <c r="Q26" s="21">
        <f t="shared" si="4"/>
        <v>0</v>
      </c>
      <c r="R26" s="21">
        <f t="shared" si="5"/>
        <v>0</v>
      </c>
    </row>
    <row r="27" spans="1:18" ht="142.5" customHeight="1">
      <c r="A27" s="52"/>
      <c r="B27" s="52"/>
      <c r="C27" s="56"/>
      <c r="D27" s="54"/>
      <c r="E27" s="19" t="s">
        <v>206</v>
      </c>
      <c r="F27" s="20" t="s">
        <v>158</v>
      </c>
      <c r="G27" s="21">
        <v>40000</v>
      </c>
      <c r="H27" s="21">
        <v>40000</v>
      </c>
      <c r="I27" s="21">
        <v>0</v>
      </c>
      <c r="J27" s="21">
        <v>0</v>
      </c>
      <c r="K27" s="21">
        <f t="shared" si="1"/>
        <v>0</v>
      </c>
      <c r="L27" s="21"/>
      <c r="M27" s="21"/>
      <c r="N27" s="21"/>
      <c r="O27" s="21">
        <f t="shared" si="2"/>
        <v>40000</v>
      </c>
      <c r="P27" s="21">
        <f t="shared" si="3"/>
        <v>40000</v>
      </c>
      <c r="Q27" s="21">
        <f t="shared" si="4"/>
        <v>0</v>
      </c>
      <c r="R27" s="21">
        <f t="shared" si="5"/>
        <v>0</v>
      </c>
    </row>
    <row r="28" spans="1:18" ht="87.75" customHeight="1">
      <c r="A28" s="44"/>
      <c r="B28" s="44"/>
      <c r="C28" s="57"/>
      <c r="D28" s="48"/>
      <c r="E28" s="19" t="s">
        <v>248</v>
      </c>
      <c r="F28" s="20" t="s">
        <v>247</v>
      </c>
      <c r="G28" s="21">
        <v>115000</v>
      </c>
      <c r="H28" s="21">
        <v>75000</v>
      </c>
      <c r="I28" s="21">
        <v>40000</v>
      </c>
      <c r="J28" s="21">
        <v>40000</v>
      </c>
      <c r="K28" s="21">
        <f t="shared" si="1"/>
        <v>80000</v>
      </c>
      <c r="L28" s="21">
        <v>40000</v>
      </c>
      <c r="M28" s="21">
        <v>40000</v>
      </c>
      <c r="N28" s="21">
        <v>40000</v>
      </c>
      <c r="O28" s="21">
        <f t="shared" si="2"/>
        <v>195000</v>
      </c>
      <c r="P28" s="21">
        <f t="shared" si="3"/>
        <v>115000</v>
      </c>
      <c r="Q28" s="21">
        <f t="shared" si="4"/>
        <v>80000</v>
      </c>
      <c r="R28" s="21">
        <f t="shared" si="5"/>
        <v>80000</v>
      </c>
    </row>
    <row r="29" spans="1:18" ht="29.25" customHeight="1">
      <c r="A29" s="15" t="s">
        <v>51</v>
      </c>
      <c r="B29" s="16"/>
      <c r="C29" s="17"/>
      <c r="D29" s="17" t="s">
        <v>52</v>
      </c>
      <c r="E29" s="17"/>
      <c r="F29" s="17"/>
      <c r="G29" s="18">
        <v>2563068</v>
      </c>
      <c r="H29" s="18">
        <v>2265100</v>
      </c>
      <c r="I29" s="18">
        <v>297968</v>
      </c>
      <c r="J29" s="18">
        <v>297968</v>
      </c>
      <c r="K29" s="18">
        <f>SUM(K30:K36)</f>
        <v>0</v>
      </c>
      <c r="L29" s="18">
        <f aca="true" t="shared" si="6" ref="L29:R29">SUM(L30:L36)</f>
        <v>0</v>
      </c>
      <c r="M29" s="18">
        <f t="shared" si="6"/>
        <v>0</v>
      </c>
      <c r="N29" s="18">
        <f t="shared" si="6"/>
        <v>0</v>
      </c>
      <c r="O29" s="18">
        <f t="shared" si="6"/>
        <v>2563068</v>
      </c>
      <c r="P29" s="18">
        <f t="shared" si="6"/>
        <v>2265100</v>
      </c>
      <c r="Q29" s="18">
        <f t="shared" si="6"/>
        <v>297968</v>
      </c>
      <c r="R29" s="18">
        <f t="shared" si="6"/>
        <v>297968</v>
      </c>
    </row>
    <row r="30" spans="1:18" s="9" customFormat="1" ht="69.75" customHeight="1">
      <c r="A30" s="29" t="s">
        <v>268</v>
      </c>
      <c r="B30" s="29" t="s">
        <v>269</v>
      </c>
      <c r="C30" s="30" t="s">
        <v>270</v>
      </c>
      <c r="D30" s="31" t="s">
        <v>271</v>
      </c>
      <c r="E30" s="28" t="s">
        <v>263</v>
      </c>
      <c r="F30" s="26" t="s">
        <v>264</v>
      </c>
      <c r="G30" s="32">
        <v>108468</v>
      </c>
      <c r="H30" s="32">
        <v>50900</v>
      </c>
      <c r="I30" s="32">
        <v>57568</v>
      </c>
      <c r="J30" s="32">
        <v>57568</v>
      </c>
      <c r="K30" s="32">
        <f>L30+M30</f>
        <v>0</v>
      </c>
      <c r="L30" s="32"/>
      <c r="M30" s="32"/>
      <c r="N30" s="32"/>
      <c r="O30" s="32">
        <f t="shared" si="2"/>
        <v>108468</v>
      </c>
      <c r="P30" s="21">
        <f>H30+L30</f>
        <v>50900</v>
      </c>
      <c r="Q30" s="21">
        <f>I30+M30</f>
        <v>57568</v>
      </c>
      <c r="R30" s="21">
        <f>J30+N30</f>
        <v>57568</v>
      </c>
    </row>
    <row r="31" spans="1:18" s="9" customFormat="1" ht="40.5" customHeight="1">
      <c r="A31" s="62" t="s">
        <v>229</v>
      </c>
      <c r="B31" s="62" t="s">
        <v>230</v>
      </c>
      <c r="C31" s="60" t="s">
        <v>231</v>
      </c>
      <c r="D31" s="58" t="s">
        <v>232</v>
      </c>
      <c r="E31" s="28" t="s">
        <v>209</v>
      </c>
      <c r="F31" s="26" t="s">
        <v>160</v>
      </c>
      <c r="G31" s="32">
        <v>813400</v>
      </c>
      <c r="H31" s="32">
        <v>600000</v>
      </c>
      <c r="I31" s="32">
        <v>213400</v>
      </c>
      <c r="J31" s="32">
        <v>213400</v>
      </c>
      <c r="K31" s="32">
        <f t="shared" si="1"/>
        <v>0</v>
      </c>
      <c r="L31" s="32"/>
      <c r="M31" s="32"/>
      <c r="N31" s="32"/>
      <c r="O31" s="32">
        <f t="shared" si="2"/>
        <v>813400</v>
      </c>
      <c r="P31" s="21">
        <f aca="true" t="shared" si="7" ref="P31:R36">H31+L31</f>
        <v>600000</v>
      </c>
      <c r="Q31" s="21">
        <f t="shared" si="7"/>
        <v>213400</v>
      </c>
      <c r="R31" s="21">
        <f t="shared" si="7"/>
        <v>213400</v>
      </c>
    </row>
    <row r="32" spans="1:18" s="9" customFormat="1" ht="64.5" customHeight="1">
      <c r="A32" s="63"/>
      <c r="B32" s="63"/>
      <c r="C32" s="61"/>
      <c r="D32" s="59"/>
      <c r="E32" s="28" t="s">
        <v>263</v>
      </c>
      <c r="F32" s="26" t="s">
        <v>264</v>
      </c>
      <c r="G32" s="32">
        <v>333600</v>
      </c>
      <c r="H32" s="32">
        <v>306600</v>
      </c>
      <c r="I32" s="32">
        <v>27000</v>
      </c>
      <c r="J32" s="32">
        <v>27000</v>
      </c>
      <c r="K32" s="32">
        <f>L32+M32</f>
        <v>0</v>
      </c>
      <c r="L32" s="32"/>
      <c r="M32" s="32"/>
      <c r="N32" s="32"/>
      <c r="O32" s="32">
        <f>P32+Q32</f>
        <v>333600</v>
      </c>
      <c r="P32" s="21">
        <f aca="true" t="shared" si="8" ref="P32:R33">H32+L32</f>
        <v>306600</v>
      </c>
      <c r="Q32" s="21">
        <f t="shared" si="8"/>
        <v>27000</v>
      </c>
      <c r="R32" s="21">
        <f t="shared" si="8"/>
        <v>27000</v>
      </c>
    </row>
    <row r="33" spans="1:18" s="9" customFormat="1" ht="49.5" customHeight="1">
      <c r="A33" s="33" t="s">
        <v>265</v>
      </c>
      <c r="B33" s="33" t="s">
        <v>266</v>
      </c>
      <c r="C33" s="34" t="s">
        <v>55</v>
      </c>
      <c r="D33" s="35" t="s">
        <v>267</v>
      </c>
      <c r="E33" s="28" t="s">
        <v>263</v>
      </c>
      <c r="F33" s="26" t="s">
        <v>264</v>
      </c>
      <c r="G33" s="32">
        <v>30000</v>
      </c>
      <c r="H33" s="32">
        <v>30000</v>
      </c>
      <c r="I33" s="32">
        <v>0</v>
      </c>
      <c r="J33" s="32">
        <v>0</v>
      </c>
      <c r="K33" s="32">
        <f>L33+M33</f>
        <v>0</v>
      </c>
      <c r="L33" s="32"/>
      <c r="M33" s="32"/>
      <c r="N33" s="32"/>
      <c r="O33" s="32">
        <f>P33+Q33</f>
        <v>30000</v>
      </c>
      <c r="P33" s="21">
        <f t="shared" si="8"/>
        <v>30000</v>
      </c>
      <c r="Q33" s="21">
        <f t="shared" si="8"/>
        <v>0</v>
      </c>
      <c r="R33" s="21">
        <f t="shared" si="8"/>
        <v>0</v>
      </c>
    </row>
    <row r="34" spans="1:18" s="9" customFormat="1" ht="35.25" customHeight="1">
      <c r="A34" s="29" t="s">
        <v>53</v>
      </c>
      <c r="B34" s="29" t="s">
        <v>54</v>
      </c>
      <c r="C34" s="30" t="s">
        <v>55</v>
      </c>
      <c r="D34" s="31" t="s">
        <v>56</v>
      </c>
      <c r="E34" s="28" t="s">
        <v>209</v>
      </c>
      <c r="F34" s="26" t="s">
        <v>160</v>
      </c>
      <c r="G34" s="32">
        <v>183245</v>
      </c>
      <c r="H34" s="32">
        <v>183245</v>
      </c>
      <c r="I34" s="32">
        <v>0</v>
      </c>
      <c r="J34" s="32">
        <v>0</v>
      </c>
      <c r="K34" s="32">
        <f t="shared" si="1"/>
        <v>0</v>
      </c>
      <c r="L34" s="32"/>
      <c r="M34" s="32"/>
      <c r="N34" s="32"/>
      <c r="O34" s="32">
        <f t="shared" si="2"/>
        <v>183245</v>
      </c>
      <c r="P34" s="21">
        <f t="shared" si="7"/>
        <v>183245</v>
      </c>
      <c r="Q34" s="21">
        <f t="shared" si="7"/>
        <v>0</v>
      </c>
      <c r="R34" s="21">
        <f t="shared" si="7"/>
        <v>0</v>
      </c>
    </row>
    <row r="35" spans="1:18" s="9" customFormat="1" ht="65.25" customHeight="1">
      <c r="A35" s="29" t="s">
        <v>57</v>
      </c>
      <c r="B35" s="29" t="s">
        <v>30</v>
      </c>
      <c r="C35" s="30" t="s">
        <v>24</v>
      </c>
      <c r="D35" s="31" t="s">
        <v>31</v>
      </c>
      <c r="E35" s="28" t="s">
        <v>204</v>
      </c>
      <c r="F35" s="26" t="s">
        <v>161</v>
      </c>
      <c r="G35" s="32">
        <v>783155</v>
      </c>
      <c r="H35" s="32">
        <v>783155</v>
      </c>
      <c r="I35" s="32">
        <v>0</v>
      </c>
      <c r="J35" s="32">
        <v>0</v>
      </c>
      <c r="K35" s="32">
        <f t="shared" si="1"/>
        <v>0</v>
      </c>
      <c r="L35" s="32"/>
      <c r="M35" s="32"/>
      <c r="N35" s="32"/>
      <c r="O35" s="32">
        <f t="shared" si="2"/>
        <v>783155</v>
      </c>
      <c r="P35" s="21">
        <f t="shared" si="7"/>
        <v>783155</v>
      </c>
      <c r="Q35" s="21">
        <f t="shared" si="7"/>
        <v>0</v>
      </c>
      <c r="R35" s="21">
        <f t="shared" si="7"/>
        <v>0</v>
      </c>
    </row>
    <row r="36" spans="1:18" s="9" customFormat="1" ht="57" customHeight="1">
      <c r="A36" s="36" t="s">
        <v>257</v>
      </c>
      <c r="B36" s="36" t="s">
        <v>258</v>
      </c>
      <c r="C36" s="36" t="s">
        <v>34</v>
      </c>
      <c r="D36" s="25" t="s">
        <v>259</v>
      </c>
      <c r="E36" s="28" t="s">
        <v>205</v>
      </c>
      <c r="F36" s="26" t="s">
        <v>260</v>
      </c>
      <c r="G36" s="32">
        <v>311200</v>
      </c>
      <c r="H36" s="32">
        <v>311200</v>
      </c>
      <c r="I36" s="32">
        <v>0</v>
      </c>
      <c r="J36" s="32">
        <v>0</v>
      </c>
      <c r="K36" s="32">
        <f t="shared" si="1"/>
        <v>0</v>
      </c>
      <c r="L36" s="32"/>
      <c r="M36" s="32"/>
      <c r="N36" s="32"/>
      <c r="O36" s="32">
        <f t="shared" si="2"/>
        <v>311200</v>
      </c>
      <c r="P36" s="21">
        <f t="shared" si="7"/>
        <v>311200</v>
      </c>
      <c r="Q36" s="21">
        <f>I36+M36</f>
        <v>0</v>
      </c>
      <c r="R36" s="21">
        <f>J36+N36</f>
        <v>0</v>
      </c>
    </row>
    <row r="37" spans="1:18" ht="39.75" customHeight="1">
      <c r="A37" s="15" t="s">
        <v>61</v>
      </c>
      <c r="B37" s="16"/>
      <c r="C37" s="17"/>
      <c r="D37" s="17" t="s">
        <v>62</v>
      </c>
      <c r="E37" s="17"/>
      <c r="F37" s="17"/>
      <c r="G37" s="18">
        <v>8328550</v>
      </c>
      <c r="H37" s="18">
        <v>7745361</v>
      </c>
      <c r="I37" s="18">
        <v>583189</v>
      </c>
      <c r="J37" s="18">
        <v>583189</v>
      </c>
      <c r="K37" s="18">
        <f aca="true" t="shared" si="9" ref="K37:R37">SUM(K38:K43)</f>
        <v>-1421800</v>
      </c>
      <c r="L37" s="18">
        <f t="shared" si="9"/>
        <v>-1613800</v>
      </c>
      <c r="M37" s="18">
        <f t="shared" si="9"/>
        <v>192000</v>
      </c>
      <c r="N37" s="18">
        <f t="shared" si="9"/>
        <v>192000</v>
      </c>
      <c r="O37" s="18">
        <f t="shared" si="9"/>
        <v>6906750</v>
      </c>
      <c r="P37" s="18">
        <f t="shared" si="9"/>
        <v>6131561</v>
      </c>
      <c r="Q37" s="18">
        <f t="shared" si="9"/>
        <v>775189</v>
      </c>
      <c r="R37" s="18">
        <f t="shared" si="9"/>
        <v>775189</v>
      </c>
    </row>
    <row r="38" spans="1:18" ht="36.75" customHeight="1">
      <c r="A38" s="43" t="s">
        <v>63</v>
      </c>
      <c r="B38" s="43" t="s">
        <v>64</v>
      </c>
      <c r="C38" s="45" t="s">
        <v>65</v>
      </c>
      <c r="D38" s="49" t="s">
        <v>66</v>
      </c>
      <c r="E38" s="19" t="s">
        <v>210</v>
      </c>
      <c r="F38" s="20" t="s">
        <v>162</v>
      </c>
      <c r="G38" s="21">
        <v>1747450</v>
      </c>
      <c r="H38" s="21">
        <v>1284261</v>
      </c>
      <c r="I38" s="21">
        <v>463189</v>
      </c>
      <c r="J38" s="21">
        <v>463189</v>
      </c>
      <c r="K38" s="21">
        <f>L38+M38</f>
        <v>0</v>
      </c>
      <c r="L38" s="21"/>
      <c r="M38" s="21"/>
      <c r="N38" s="21"/>
      <c r="O38" s="21">
        <f aca="true" t="shared" si="10" ref="O38:O43">P38+Q38</f>
        <v>1747450</v>
      </c>
      <c r="P38" s="21">
        <f aca="true" t="shared" si="11" ref="P38:R42">H38+L38</f>
        <v>1284261</v>
      </c>
      <c r="Q38" s="21">
        <f t="shared" si="11"/>
        <v>463189</v>
      </c>
      <c r="R38" s="21">
        <f t="shared" si="11"/>
        <v>463189</v>
      </c>
    </row>
    <row r="39" spans="1:18" ht="66.75" customHeight="1">
      <c r="A39" s="52"/>
      <c r="B39" s="52"/>
      <c r="C39" s="53"/>
      <c r="D39" s="50"/>
      <c r="E39" s="28" t="s">
        <v>263</v>
      </c>
      <c r="F39" s="26" t="s">
        <v>264</v>
      </c>
      <c r="G39" s="21">
        <v>3300</v>
      </c>
      <c r="H39" s="21">
        <v>3300</v>
      </c>
      <c r="I39" s="21">
        <v>0</v>
      </c>
      <c r="J39" s="21">
        <v>0</v>
      </c>
      <c r="K39" s="21"/>
      <c r="L39" s="21"/>
      <c r="M39" s="21"/>
      <c r="N39" s="21"/>
      <c r="O39" s="21">
        <f t="shared" si="10"/>
        <v>3300</v>
      </c>
      <c r="P39" s="21">
        <f t="shared" si="11"/>
        <v>3300</v>
      </c>
      <c r="Q39" s="21">
        <f t="shared" si="11"/>
        <v>0</v>
      </c>
      <c r="R39" s="21">
        <f t="shared" si="11"/>
        <v>0</v>
      </c>
    </row>
    <row r="40" spans="1:18" ht="84.75" customHeight="1">
      <c r="A40" s="44"/>
      <c r="B40" s="44"/>
      <c r="C40" s="46"/>
      <c r="D40" s="51"/>
      <c r="E40" s="28" t="s">
        <v>285</v>
      </c>
      <c r="F40" s="26" t="s">
        <v>284</v>
      </c>
      <c r="G40" s="21">
        <v>4717800</v>
      </c>
      <c r="H40" s="21">
        <v>4717800</v>
      </c>
      <c r="I40" s="21">
        <v>0</v>
      </c>
      <c r="J40" s="21">
        <v>0</v>
      </c>
      <c r="K40" s="21">
        <f>L40+M40</f>
        <v>-1587800</v>
      </c>
      <c r="L40" s="21">
        <f>-96000+(-1587800)</f>
        <v>-1683800</v>
      </c>
      <c r="M40" s="21">
        <v>96000</v>
      </c>
      <c r="N40" s="21">
        <v>96000</v>
      </c>
      <c r="O40" s="21">
        <f t="shared" si="10"/>
        <v>3130000</v>
      </c>
      <c r="P40" s="21">
        <f>H40+L40</f>
        <v>3034000</v>
      </c>
      <c r="Q40" s="21">
        <f>I40+M40</f>
        <v>96000</v>
      </c>
      <c r="R40" s="21">
        <f>J40+N40</f>
        <v>96000</v>
      </c>
    </row>
    <row r="41" spans="1:18" ht="36.75" customHeight="1">
      <c r="A41" s="43" t="s">
        <v>194</v>
      </c>
      <c r="B41" s="43" t="s">
        <v>195</v>
      </c>
      <c r="C41" s="45" t="s">
        <v>196</v>
      </c>
      <c r="D41" s="49" t="s">
        <v>197</v>
      </c>
      <c r="E41" s="19" t="s">
        <v>210</v>
      </c>
      <c r="F41" s="20" t="s">
        <v>162</v>
      </c>
      <c r="G41" s="21">
        <v>120000</v>
      </c>
      <c r="H41" s="21">
        <v>0</v>
      </c>
      <c r="I41" s="21">
        <v>120000</v>
      </c>
      <c r="J41" s="21">
        <v>120000</v>
      </c>
      <c r="K41" s="21">
        <f>L41+M41</f>
        <v>96000</v>
      </c>
      <c r="L41" s="21"/>
      <c r="M41" s="21">
        <v>96000</v>
      </c>
      <c r="N41" s="21">
        <v>96000</v>
      </c>
      <c r="O41" s="21">
        <f t="shared" si="10"/>
        <v>216000</v>
      </c>
      <c r="P41" s="21">
        <f t="shared" si="11"/>
        <v>0</v>
      </c>
      <c r="Q41" s="21">
        <f t="shared" si="11"/>
        <v>216000</v>
      </c>
      <c r="R41" s="21">
        <f t="shared" si="11"/>
        <v>216000</v>
      </c>
    </row>
    <row r="42" spans="1:18" s="9" customFormat="1" ht="85.5" customHeight="1">
      <c r="A42" s="44"/>
      <c r="B42" s="44"/>
      <c r="C42" s="46"/>
      <c r="D42" s="51"/>
      <c r="E42" s="28" t="s">
        <v>286</v>
      </c>
      <c r="F42" s="26" t="s">
        <v>284</v>
      </c>
      <c r="G42" s="21">
        <v>240000</v>
      </c>
      <c r="H42" s="32">
        <v>240000</v>
      </c>
      <c r="I42" s="32">
        <v>0</v>
      </c>
      <c r="J42" s="32">
        <v>0</v>
      </c>
      <c r="K42" s="21">
        <f>L42+M42</f>
        <v>70000</v>
      </c>
      <c r="L42" s="32">
        <v>70000</v>
      </c>
      <c r="M42" s="32"/>
      <c r="N42" s="32"/>
      <c r="O42" s="21">
        <f t="shared" si="10"/>
        <v>310000</v>
      </c>
      <c r="P42" s="21">
        <f t="shared" si="11"/>
        <v>310000</v>
      </c>
      <c r="Q42" s="21">
        <f t="shared" si="11"/>
        <v>0</v>
      </c>
      <c r="R42" s="21">
        <f t="shared" si="11"/>
        <v>0</v>
      </c>
    </row>
    <row r="43" spans="1:18" ht="36.75" customHeight="1">
      <c r="A43" s="23" t="s">
        <v>238</v>
      </c>
      <c r="B43" s="23" t="s">
        <v>239</v>
      </c>
      <c r="C43" s="24" t="s">
        <v>240</v>
      </c>
      <c r="D43" s="31" t="s">
        <v>241</v>
      </c>
      <c r="E43" s="19" t="s">
        <v>210</v>
      </c>
      <c r="F43" s="20" t="s">
        <v>162</v>
      </c>
      <c r="G43" s="21">
        <v>1500000</v>
      </c>
      <c r="H43" s="21">
        <v>1500000</v>
      </c>
      <c r="I43" s="21">
        <v>0</v>
      </c>
      <c r="J43" s="21">
        <v>0</v>
      </c>
      <c r="K43" s="21">
        <f>L43+M43</f>
        <v>0</v>
      </c>
      <c r="L43" s="21"/>
      <c r="M43" s="21"/>
      <c r="N43" s="21"/>
      <c r="O43" s="21">
        <f t="shared" si="10"/>
        <v>1500000</v>
      </c>
      <c r="P43" s="21">
        <f>H43+L43</f>
        <v>1500000</v>
      </c>
      <c r="Q43" s="21">
        <f>I43+M43</f>
        <v>0</v>
      </c>
      <c r="R43" s="21">
        <f>J43+N43</f>
        <v>0</v>
      </c>
    </row>
    <row r="44" spans="1:18" ht="34.5" customHeight="1">
      <c r="A44" s="15" t="s">
        <v>67</v>
      </c>
      <c r="B44" s="16"/>
      <c r="C44" s="17"/>
      <c r="D44" s="17" t="s">
        <v>68</v>
      </c>
      <c r="E44" s="17"/>
      <c r="F44" s="17"/>
      <c r="G44" s="18">
        <v>3963260</v>
      </c>
      <c r="H44" s="18">
        <v>3963260</v>
      </c>
      <c r="I44" s="18">
        <v>0</v>
      </c>
      <c r="J44" s="18">
        <v>0</v>
      </c>
      <c r="K44" s="18">
        <f aca="true" t="shared" si="12" ref="K44:R44">SUM(K45:K53)</f>
        <v>0</v>
      </c>
      <c r="L44" s="18">
        <f t="shared" si="12"/>
        <v>0</v>
      </c>
      <c r="M44" s="18">
        <f t="shared" si="12"/>
        <v>0</v>
      </c>
      <c r="N44" s="18">
        <f t="shared" si="12"/>
        <v>0</v>
      </c>
      <c r="O44" s="18">
        <f t="shared" si="12"/>
        <v>3963260</v>
      </c>
      <c r="P44" s="18">
        <f t="shared" si="12"/>
        <v>3963260</v>
      </c>
      <c r="Q44" s="18">
        <f t="shared" si="12"/>
        <v>0</v>
      </c>
      <c r="R44" s="18">
        <f t="shared" si="12"/>
        <v>0</v>
      </c>
    </row>
    <row r="45" spans="1:18" ht="45" customHeight="1">
      <c r="A45" s="23" t="s">
        <v>69</v>
      </c>
      <c r="B45" s="23" t="s">
        <v>70</v>
      </c>
      <c r="C45" s="24" t="s">
        <v>71</v>
      </c>
      <c r="D45" s="25" t="s">
        <v>72</v>
      </c>
      <c r="E45" s="19" t="s">
        <v>211</v>
      </c>
      <c r="F45" s="20" t="s">
        <v>163</v>
      </c>
      <c r="G45" s="21">
        <v>18000</v>
      </c>
      <c r="H45" s="37">
        <v>18000</v>
      </c>
      <c r="I45" s="21">
        <v>0</v>
      </c>
      <c r="J45" s="21">
        <v>0</v>
      </c>
      <c r="K45" s="21">
        <f aca="true" t="shared" si="13" ref="K45:K53">L45+M45</f>
        <v>800</v>
      </c>
      <c r="L45" s="37">
        <v>800</v>
      </c>
      <c r="M45" s="21"/>
      <c r="N45" s="21"/>
      <c r="O45" s="21">
        <f aca="true" t="shared" si="14" ref="O45:O53">P45+Q45</f>
        <v>18800</v>
      </c>
      <c r="P45" s="21">
        <f aca="true" t="shared" si="15" ref="P45:P53">H45+L45</f>
        <v>18800</v>
      </c>
      <c r="Q45" s="21">
        <f aca="true" t="shared" si="16" ref="Q45:Q53">I45+M45</f>
        <v>0</v>
      </c>
      <c r="R45" s="21">
        <f aca="true" t="shared" si="17" ref="R45:R53">J45+N45</f>
        <v>0</v>
      </c>
    </row>
    <row r="46" spans="1:18" ht="42" customHeight="1">
      <c r="A46" s="23" t="s">
        <v>73</v>
      </c>
      <c r="B46" s="23" t="s">
        <v>74</v>
      </c>
      <c r="C46" s="24" t="s">
        <v>75</v>
      </c>
      <c r="D46" s="25" t="s">
        <v>76</v>
      </c>
      <c r="E46" s="19" t="s">
        <v>211</v>
      </c>
      <c r="F46" s="20" t="s">
        <v>163</v>
      </c>
      <c r="G46" s="21">
        <v>285760</v>
      </c>
      <c r="H46" s="37">
        <v>285760</v>
      </c>
      <c r="I46" s="21">
        <v>0</v>
      </c>
      <c r="J46" s="21">
        <v>0</v>
      </c>
      <c r="K46" s="21">
        <f t="shared" si="13"/>
        <v>0</v>
      </c>
      <c r="L46" s="37"/>
      <c r="M46" s="21"/>
      <c r="N46" s="21"/>
      <c r="O46" s="21">
        <f t="shared" si="14"/>
        <v>285760</v>
      </c>
      <c r="P46" s="21">
        <f t="shared" si="15"/>
        <v>285760</v>
      </c>
      <c r="Q46" s="21">
        <f t="shared" si="16"/>
        <v>0</v>
      </c>
      <c r="R46" s="21">
        <f t="shared" si="17"/>
        <v>0</v>
      </c>
    </row>
    <row r="47" spans="1:18" ht="49.5" customHeight="1">
      <c r="A47" s="23" t="s">
        <v>77</v>
      </c>
      <c r="B47" s="23" t="s">
        <v>78</v>
      </c>
      <c r="C47" s="24" t="s">
        <v>75</v>
      </c>
      <c r="D47" s="25" t="s">
        <v>79</v>
      </c>
      <c r="E47" s="19" t="s">
        <v>211</v>
      </c>
      <c r="F47" s="20" t="s">
        <v>163</v>
      </c>
      <c r="G47" s="21">
        <v>1495300</v>
      </c>
      <c r="H47" s="37">
        <v>1495300</v>
      </c>
      <c r="I47" s="21">
        <v>0</v>
      </c>
      <c r="J47" s="21">
        <v>0</v>
      </c>
      <c r="K47" s="21">
        <f t="shared" si="13"/>
        <v>0</v>
      </c>
      <c r="L47" s="37"/>
      <c r="M47" s="21"/>
      <c r="N47" s="21"/>
      <c r="O47" s="21">
        <f t="shared" si="14"/>
        <v>1495300</v>
      </c>
      <c r="P47" s="21">
        <f t="shared" si="15"/>
        <v>1495300</v>
      </c>
      <c r="Q47" s="21">
        <f t="shared" si="16"/>
        <v>0</v>
      </c>
      <c r="R47" s="21">
        <f t="shared" si="17"/>
        <v>0</v>
      </c>
    </row>
    <row r="48" spans="1:18" ht="48.75" customHeight="1">
      <c r="A48" s="23" t="s">
        <v>80</v>
      </c>
      <c r="B48" s="23" t="s">
        <v>81</v>
      </c>
      <c r="C48" s="24" t="s">
        <v>75</v>
      </c>
      <c r="D48" s="25" t="s">
        <v>82</v>
      </c>
      <c r="E48" s="19" t="s">
        <v>211</v>
      </c>
      <c r="F48" s="20" t="s">
        <v>163</v>
      </c>
      <c r="G48" s="21">
        <v>260000</v>
      </c>
      <c r="H48" s="37">
        <v>260000</v>
      </c>
      <c r="I48" s="21">
        <v>0</v>
      </c>
      <c r="J48" s="21">
        <v>0</v>
      </c>
      <c r="K48" s="21">
        <f t="shared" si="13"/>
        <v>64000</v>
      </c>
      <c r="L48" s="37">
        <v>64000</v>
      </c>
      <c r="M48" s="21"/>
      <c r="N48" s="21"/>
      <c r="O48" s="21">
        <f t="shared" si="14"/>
        <v>324000</v>
      </c>
      <c r="P48" s="21">
        <f t="shared" si="15"/>
        <v>324000</v>
      </c>
      <c r="Q48" s="21">
        <f t="shared" si="16"/>
        <v>0</v>
      </c>
      <c r="R48" s="21">
        <f t="shared" si="17"/>
        <v>0</v>
      </c>
    </row>
    <row r="49" spans="1:18" ht="49.5" customHeight="1">
      <c r="A49" s="23" t="s">
        <v>83</v>
      </c>
      <c r="B49" s="23" t="s">
        <v>84</v>
      </c>
      <c r="C49" s="24" t="s">
        <v>75</v>
      </c>
      <c r="D49" s="25" t="s">
        <v>85</v>
      </c>
      <c r="E49" s="19" t="s">
        <v>211</v>
      </c>
      <c r="F49" s="20" t="s">
        <v>163</v>
      </c>
      <c r="G49" s="21">
        <v>70900</v>
      </c>
      <c r="H49" s="37">
        <v>70900</v>
      </c>
      <c r="I49" s="21">
        <v>0</v>
      </c>
      <c r="J49" s="21">
        <v>0</v>
      </c>
      <c r="K49" s="21">
        <f t="shared" si="13"/>
        <v>0</v>
      </c>
      <c r="L49" s="37"/>
      <c r="M49" s="21"/>
      <c r="N49" s="21"/>
      <c r="O49" s="21">
        <f t="shared" si="14"/>
        <v>70900</v>
      </c>
      <c r="P49" s="21">
        <f t="shared" si="15"/>
        <v>70900</v>
      </c>
      <c r="Q49" s="21">
        <f t="shared" si="16"/>
        <v>0</v>
      </c>
      <c r="R49" s="21">
        <f t="shared" si="17"/>
        <v>0</v>
      </c>
    </row>
    <row r="50" spans="1:18" ht="81" customHeight="1">
      <c r="A50" s="23" t="s">
        <v>86</v>
      </c>
      <c r="B50" s="23" t="s">
        <v>87</v>
      </c>
      <c r="C50" s="24" t="s">
        <v>88</v>
      </c>
      <c r="D50" s="25" t="s">
        <v>89</v>
      </c>
      <c r="E50" s="19" t="s">
        <v>211</v>
      </c>
      <c r="F50" s="20" t="s">
        <v>163</v>
      </c>
      <c r="G50" s="21">
        <v>310000</v>
      </c>
      <c r="H50" s="37">
        <v>310000</v>
      </c>
      <c r="I50" s="21">
        <v>0</v>
      </c>
      <c r="J50" s="21">
        <v>0</v>
      </c>
      <c r="K50" s="21">
        <f t="shared" si="13"/>
        <v>-24800</v>
      </c>
      <c r="L50" s="37">
        <v>-24800</v>
      </c>
      <c r="M50" s="21"/>
      <c r="N50" s="21"/>
      <c r="O50" s="21">
        <f t="shared" si="14"/>
        <v>285200</v>
      </c>
      <c r="P50" s="21">
        <f t="shared" si="15"/>
        <v>285200</v>
      </c>
      <c r="Q50" s="21">
        <f t="shared" si="16"/>
        <v>0</v>
      </c>
      <c r="R50" s="21">
        <f t="shared" si="17"/>
        <v>0</v>
      </c>
    </row>
    <row r="51" spans="1:18" ht="36" customHeight="1">
      <c r="A51" s="23" t="s">
        <v>90</v>
      </c>
      <c r="B51" s="23" t="s">
        <v>91</v>
      </c>
      <c r="C51" s="24" t="s">
        <v>71</v>
      </c>
      <c r="D51" s="25" t="s">
        <v>92</v>
      </c>
      <c r="E51" s="19" t="s">
        <v>211</v>
      </c>
      <c r="F51" s="20" t="s">
        <v>163</v>
      </c>
      <c r="G51" s="21">
        <v>155000</v>
      </c>
      <c r="H51" s="37">
        <v>155000</v>
      </c>
      <c r="I51" s="21">
        <v>0</v>
      </c>
      <c r="J51" s="21">
        <v>0</v>
      </c>
      <c r="K51" s="21">
        <f t="shared" si="13"/>
        <v>-40000</v>
      </c>
      <c r="L51" s="37">
        <v>-40000</v>
      </c>
      <c r="M51" s="21"/>
      <c r="N51" s="21"/>
      <c r="O51" s="21">
        <f t="shared" si="14"/>
        <v>115000</v>
      </c>
      <c r="P51" s="21">
        <f t="shared" si="15"/>
        <v>115000</v>
      </c>
      <c r="Q51" s="21">
        <f t="shared" si="16"/>
        <v>0</v>
      </c>
      <c r="R51" s="21">
        <f t="shared" si="17"/>
        <v>0</v>
      </c>
    </row>
    <row r="52" spans="1:18" ht="48.75" customHeight="1">
      <c r="A52" s="23" t="s">
        <v>93</v>
      </c>
      <c r="B52" s="23" t="s">
        <v>94</v>
      </c>
      <c r="C52" s="24" t="s">
        <v>71</v>
      </c>
      <c r="D52" s="25" t="s">
        <v>95</v>
      </c>
      <c r="E52" s="19" t="s">
        <v>212</v>
      </c>
      <c r="F52" s="20" t="s">
        <v>164</v>
      </c>
      <c r="G52" s="21">
        <v>81300</v>
      </c>
      <c r="H52" s="38">
        <v>81300</v>
      </c>
      <c r="I52" s="21">
        <v>0</v>
      </c>
      <c r="J52" s="21">
        <v>0</v>
      </c>
      <c r="K52" s="21">
        <f t="shared" si="13"/>
        <v>0</v>
      </c>
      <c r="L52" s="38"/>
      <c r="M52" s="21"/>
      <c r="N52" s="21"/>
      <c r="O52" s="21">
        <f t="shared" si="14"/>
        <v>81300</v>
      </c>
      <c r="P52" s="21">
        <f t="shared" si="15"/>
        <v>81300</v>
      </c>
      <c r="Q52" s="21">
        <f t="shared" si="16"/>
        <v>0</v>
      </c>
      <c r="R52" s="21">
        <f t="shared" si="17"/>
        <v>0</v>
      </c>
    </row>
    <row r="53" spans="1:18" ht="33.75" customHeight="1">
      <c r="A53" s="23" t="s">
        <v>96</v>
      </c>
      <c r="B53" s="23" t="s">
        <v>58</v>
      </c>
      <c r="C53" s="24" t="s">
        <v>59</v>
      </c>
      <c r="D53" s="25" t="s">
        <v>60</v>
      </c>
      <c r="E53" s="19" t="s">
        <v>211</v>
      </c>
      <c r="F53" s="20" t="s">
        <v>163</v>
      </c>
      <c r="G53" s="21">
        <v>1287000</v>
      </c>
      <c r="H53" s="37">
        <v>1287000</v>
      </c>
      <c r="I53" s="21">
        <v>0</v>
      </c>
      <c r="J53" s="21">
        <v>0</v>
      </c>
      <c r="K53" s="21">
        <f t="shared" si="13"/>
        <v>0</v>
      </c>
      <c r="L53" s="37"/>
      <c r="M53" s="21"/>
      <c r="N53" s="21"/>
      <c r="O53" s="21">
        <f t="shared" si="14"/>
        <v>1287000</v>
      </c>
      <c r="P53" s="21">
        <f t="shared" si="15"/>
        <v>1287000</v>
      </c>
      <c r="Q53" s="21">
        <f t="shared" si="16"/>
        <v>0</v>
      </c>
      <c r="R53" s="21">
        <f t="shared" si="17"/>
        <v>0</v>
      </c>
    </row>
    <row r="54" spans="1:18" ht="34.5" customHeight="1">
      <c r="A54" s="15" t="s">
        <v>97</v>
      </c>
      <c r="B54" s="16"/>
      <c r="C54" s="17"/>
      <c r="D54" s="17" t="s">
        <v>198</v>
      </c>
      <c r="E54" s="17"/>
      <c r="F54" s="17"/>
      <c r="G54" s="18">
        <v>1049324</v>
      </c>
      <c r="H54" s="18">
        <v>533600</v>
      </c>
      <c r="I54" s="18">
        <v>515724</v>
      </c>
      <c r="J54" s="18">
        <v>406000</v>
      </c>
      <c r="K54" s="18">
        <f>SUM(K55:K67)</f>
        <v>133170</v>
      </c>
      <c r="L54" s="18">
        <f>SUM(L55:L67)</f>
        <v>98170</v>
      </c>
      <c r="M54" s="18">
        <f aca="true" t="shared" si="18" ref="M54:R54">SUM(M55:M67)</f>
        <v>35000</v>
      </c>
      <c r="N54" s="18">
        <f t="shared" si="18"/>
        <v>35000</v>
      </c>
      <c r="O54" s="18">
        <f t="shared" si="18"/>
        <v>1182494</v>
      </c>
      <c r="P54" s="18">
        <f t="shared" si="18"/>
        <v>631770</v>
      </c>
      <c r="Q54" s="18">
        <f t="shared" si="18"/>
        <v>550724</v>
      </c>
      <c r="R54" s="18">
        <f t="shared" si="18"/>
        <v>441000</v>
      </c>
    </row>
    <row r="55" spans="1:18" s="41" customFormat="1" ht="34.5" customHeight="1">
      <c r="A55" s="73" t="s">
        <v>279</v>
      </c>
      <c r="B55" s="73" t="s">
        <v>280</v>
      </c>
      <c r="C55" s="73" t="s">
        <v>281</v>
      </c>
      <c r="D55" s="45" t="s">
        <v>282</v>
      </c>
      <c r="E55" s="19" t="s">
        <v>272</v>
      </c>
      <c r="F55" s="20" t="s">
        <v>169</v>
      </c>
      <c r="G55" s="42"/>
      <c r="H55" s="42"/>
      <c r="I55" s="42"/>
      <c r="J55" s="42"/>
      <c r="K55" s="21">
        <f>L55+M55</f>
        <v>10000</v>
      </c>
      <c r="L55" s="42">
        <v>10000</v>
      </c>
      <c r="M55" s="42"/>
      <c r="N55" s="42"/>
      <c r="O55" s="21">
        <f>P55+Q55</f>
        <v>10000</v>
      </c>
      <c r="P55" s="21">
        <f>H55+L55</f>
        <v>10000</v>
      </c>
      <c r="Q55" s="42"/>
      <c r="R55" s="42"/>
    </row>
    <row r="56" spans="1:18" ht="70.5" customHeight="1">
      <c r="A56" s="74"/>
      <c r="B56" s="74"/>
      <c r="C56" s="74"/>
      <c r="D56" s="46"/>
      <c r="E56" s="28" t="s">
        <v>263</v>
      </c>
      <c r="F56" s="26" t="s">
        <v>264</v>
      </c>
      <c r="G56" s="21">
        <v>7900</v>
      </c>
      <c r="H56" s="37">
        <v>7900</v>
      </c>
      <c r="I56" s="21">
        <v>0</v>
      </c>
      <c r="J56" s="21">
        <v>0</v>
      </c>
      <c r="K56" s="21">
        <f>L56+M56</f>
        <v>0</v>
      </c>
      <c r="L56" s="37"/>
      <c r="M56" s="21"/>
      <c r="N56" s="21"/>
      <c r="O56" s="21">
        <f>P56+Q56</f>
        <v>7900</v>
      </c>
      <c r="P56" s="21">
        <f>H56+L56</f>
        <v>7900</v>
      </c>
      <c r="Q56" s="21">
        <f>I56+M56</f>
        <v>0</v>
      </c>
      <c r="R56" s="21">
        <f>J56+N56</f>
        <v>0</v>
      </c>
    </row>
    <row r="57" spans="1:18" ht="51" customHeight="1">
      <c r="A57" s="43" t="s">
        <v>98</v>
      </c>
      <c r="B57" s="43" t="s">
        <v>99</v>
      </c>
      <c r="C57" s="45" t="s">
        <v>100</v>
      </c>
      <c r="D57" s="45" t="s">
        <v>101</v>
      </c>
      <c r="E57" s="19" t="s">
        <v>213</v>
      </c>
      <c r="F57" s="20" t="s">
        <v>168</v>
      </c>
      <c r="G57" s="21">
        <v>24500</v>
      </c>
      <c r="H57" s="37">
        <v>24500</v>
      </c>
      <c r="I57" s="21">
        <v>0</v>
      </c>
      <c r="J57" s="21">
        <v>0</v>
      </c>
      <c r="K57" s="21">
        <f aca="true" t="shared" si="19" ref="K57:K85">L57+M57</f>
        <v>0</v>
      </c>
      <c r="L57" s="37"/>
      <c r="M57" s="21"/>
      <c r="N57" s="21"/>
      <c r="O57" s="21">
        <f aca="true" t="shared" si="20" ref="O57:O84">P57+Q57</f>
        <v>24500</v>
      </c>
      <c r="P57" s="21">
        <f aca="true" t="shared" si="21" ref="P57:P67">H57+L57</f>
        <v>24500</v>
      </c>
      <c r="Q57" s="21">
        <f aca="true" t="shared" si="22" ref="Q57:Q67">I57+M57</f>
        <v>0</v>
      </c>
      <c r="R57" s="21">
        <f aca="true" t="shared" si="23" ref="R57:R67">J57+N57</f>
        <v>0</v>
      </c>
    </row>
    <row r="58" spans="1:18" ht="71.25" customHeight="1">
      <c r="A58" s="52"/>
      <c r="B58" s="52"/>
      <c r="C58" s="53"/>
      <c r="D58" s="53"/>
      <c r="E58" s="28" t="s">
        <v>263</v>
      </c>
      <c r="F58" s="26" t="s">
        <v>264</v>
      </c>
      <c r="G58" s="21">
        <v>9500</v>
      </c>
      <c r="H58" s="37">
        <v>9500</v>
      </c>
      <c r="I58" s="21">
        <v>0</v>
      </c>
      <c r="J58" s="21">
        <v>0</v>
      </c>
      <c r="K58" s="21">
        <f t="shared" si="19"/>
        <v>0</v>
      </c>
      <c r="L58" s="37"/>
      <c r="M58" s="21"/>
      <c r="N58" s="21"/>
      <c r="O58" s="21">
        <f>P58+Q58</f>
        <v>9500</v>
      </c>
      <c r="P58" s="21">
        <f aca="true" t="shared" si="24" ref="P58:R59">H58+L58</f>
        <v>9500</v>
      </c>
      <c r="Q58" s="21">
        <f t="shared" si="24"/>
        <v>0</v>
      </c>
      <c r="R58" s="21">
        <f t="shared" si="24"/>
        <v>0</v>
      </c>
    </row>
    <row r="59" spans="1:18" ht="36.75" customHeight="1">
      <c r="A59" s="44"/>
      <c r="B59" s="44"/>
      <c r="C59" s="46"/>
      <c r="D59" s="46"/>
      <c r="E59" s="19" t="s">
        <v>272</v>
      </c>
      <c r="F59" s="20" t="s">
        <v>169</v>
      </c>
      <c r="G59" s="21">
        <v>80000</v>
      </c>
      <c r="H59" s="37">
        <v>80000</v>
      </c>
      <c r="I59" s="21">
        <v>0</v>
      </c>
      <c r="J59" s="21">
        <v>0</v>
      </c>
      <c r="K59" s="21">
        <f t="shared" si="19"/>
        <v>88170</v>
      </c>
      <c r="L59" s="37">
        <v>88170</v>
      </c>
      <c r="M59" s="21"/>
      <c r="N59" s="21"/>
      <c r="O59" s="21">
        <f>P59+Q59</f>
        <v>168170</v>
      </c>
      <c r="P59" s="21">
        <f t="shared" si="24"/>
        <v>168170</v>
      </c>
      <c r="Q59" s="21">
        <f t="shared" si="24"/>
        <v>0</v>
      </c>
      <c r="R59" s="21">
        <f t="shared" si="24"/>
        <v>0</v>
      </c>
    </row>
    <row r="60" spans="1:18" ht="33" customHeight="1">
      <c r="A60" s="43" t="s">
        <v>102</v>
      </c>
      <c r="B60" s="43" t="s">
        <v>103</v>
      </c>
      <c r="C60" s="45" t="s">
        <v>100</v>
      </c>
      <c r="D60" s="45" t="s">
        <v>104</v>
      </c>
      <c r="E60" s="19" t="s">
        <v>214</v>
      </c>
      <c r="F60" s="20" t="s">
        <v>167</v>
      </c>
      <c r="G60" s="21">
        <v>20000</v>
      </c>
      <c r="H60" s="37">
        <v>20000</v>
      </c>
      <c r="I60" s="21">
        <v>0</v>
      </c>
      <c r="J60" s="21">
        <v>0</v>
      </c>
      <c r="K60" s="21">
        <f t="shared" si="19"/>
        <v>0</v>
      </c>
      <c r="L60" s="37"/>
      <c r="M60" s="21"/>
      <c r="N60" s="21"/>
      <c r="O60" s="21">
        <f t="shared" si="20"/>
        <v>20000</v>
      </c>
      <c r="P60" s="21">
        <f t="shared" si="21"/>
        <v>20000</v>
      </c>
      <c r="Q60" s="21">
        <f t="shared" si="22"/>
        <v>0</v>
      </c>
      <c r="R60" s="21">
        <f t="shared" si="23"/>
        <v>0</v>
      </c>
    </row>
    <row r="61" spans="1:18" s="10" customFormat="1" ht="34.5" customHeight="1">
      <c r="A61" s="52"/>
      <c r="B61" s="52"/>
      <c r="C61" s="53"/>
      <c r="D61" s="53"/>
      <c r="E61" s="28" t="s">
        <v>215</v>
      </c>
      <c r="F61" s="26" t="s">
        <v>199</v>
      </c>
      <c r="G61" s="32">
        <v>200000</v>
      </c>
      <c r="H61" s="37">
        <v>0</v>
      </c>
      <c r="I61" s="32">
        <v>200000</v>
      </c>
      <c r="J61" s="32">
        <v>200000</v>
      </c>
      <c r="K61" s="32">
        <f t="shared" si="19"/>
        <v>0</v>
      </c>
      <c r="L61" s="37"/>
      <c r="M61" s="32"/>
      <c r="N61" s="32"/>
      <c r="O61" s="32">
        <f t="shared" si="20"/>
        <v>200000</v>
      </c>
      <c r="P61" s="21">
        <f t="shared" si="21"/>
        <v>0</v>
      </c>
      <c r="Q61" s="21">
        <f t="shared" si="22"/>
        <v>200000</v>
      </c>
      <c r="R61" s="21">
        <f t="shared" si="23"/>
        <v>200000</v>
      </c>
    </row>
    <row r="62" spans="1:18" s="10" customFormat="1" ht="66.75" customHeight="1">
      <c r="A62" s="44"/>
      <c r="B62" s="44"/>
      <c r="C62" s="46"/>
      <c r="D62" s="46"/>
      <c r="E62" s="28" t="s">
        <v>263</v>
      </c>
      <c r="F62" s="26" t="s">
        <v>264</v>
      </c>
      <c r="G62" s="32">
        <v>3000</v>
      </c>
      <c r="H62" s="37">
        <v>3000</v>
      </c>
      <c r="I62" s="32">
        <v>0</v>
      </c>
      <c r="J62" s="32">
        <v>0</v>
      </c>
      <c r="K62" s="32">
        <f t="shared" si="19"/>
        <v>0</v>
      </c>
      <c r="L62" s="37"/>
      <c r="M62" s="32"/>
      <c r="N62" s="32"/>
      <c r="O62" s="32">
        <f>P62+Q62</f>
        <v>3000</v>
      </c>
      <c r="P62" s="21">
        <f>H62+L62</f>
        <v>3000</v>
      </c>
      <c r="Q62" s="21">
        <f>I62+M62</f>
        <v>0</v>
      </c>
      <c r="R62" s="21">
        <f>J62+N62</f>
        <v>0</v>
      </c>
    </row>
    <row r="63" spans="1:18" ht="55.5" customHeight="1">
      <c r="A63" s="43" t="s">
        <v>177</v>
      </c>
      <c r="B63" s="43" t="s">
        <v>178</v>
      </c>
      <c r="C63" s="45" t="s">
        <v>179</v>
      </c>
      <c r="D63" s="45" t="s">
        <v>180</v>
      </c>
      <c r="E63" s="19" t="s">
        <v>272</v>
      </c>
      <c r="F63" s="20" t="s">
        <v>169</v>
      </c>
      <c r="G63" s="21">
        <v>198000</v>
      </c>
      <c r="H63" s="37">
        <v>0</v>
      </c>
      <c r="I63" s="21">
        <v>198000</v>
      </c>
      <c r="J63" s="21">
        <v>198000</v>
      </c>
      <c r="K63" s="21">
        <f t="shared" si="19"/>
        <v>35000</v>
      </c>
      <c r="L63" s="37"/>
      <c r="M63" s="21">
        <v>35000</v>
      </c>
      <c r="N63" s="21">
        <v>35000</v>
      </c>
      <c r="O63" s="21">
        <f t="shared" si="20"/>
        <v>233000</v>
      </c>
      <c r="P63" s="21">
        <f t="shared" si="21"/>
        <v>0</v>
      </c>
      <c r="Q63" s="21">
        <f t="shared" si="22"/>
        <v>233000</v>
      </c>
      <c r="R63" s="21">
        <f t="shared" si="23"/>
        <v>233000</v>
      </c>
    </row>
    <row r="64" spans="1:18" ht="68.25" customHeight="1">
      <c r="A64" s="44"/>
      <c r="B64" s="44"/>
      <c r="C64" s="46"/>
      <c r="D64" s="46"/>
      <c r="E64" s="28" t="s">
        <v>263</v>
      </c>
      <c r="F64" s="26" t="s">
        <v>264</v>
      </c>
      <c r="G64" s="21">
        <v>8000</v>
      </c>
      <c r="H64" s="37">
        <v>0</v>
      </c>
      <c r="I64" s="21">
        <v>8000</v>
      </c>
      <c r="J64" s="21">
        <v>8000</v>
      </c>
      <c r="K64" s="21">
        <f>L64+M64</f>
        <v>0</v>
      </c>
      <c r="L64" s="37"/>
      <c r="M64" s="21"/>
      <c r="N64" s="21"/>
      <c r="O64" s="21">
        <f>P64+Q64</f>
        <v>8000</v>
      </c>
      <c r="P64" s="21">
        <f>H64+L64</f>
        <v>0</v>
      </c>
      <c r="Q64" s="21">
        <f>I64+M64</f>
        <v>8000</v>
      </c>
      <c r="R64" s="21">
        <f>J64+N64</f>
        <v>8000</v>
      </c>
    </row>
    <row r="65" spans="1:18" ht="72" customHeight="1">
      <c r="A65" s="23" t="s">
        <v>105</v>
      </c>
      <c r="B65" s="23" t="s">
        <v>106</v>
      </c>
      <c r="C65" s="24" t="s">
        <v>107</v>
      </c>
      <c r="D65" s="25" t="s">
        <v>108</v>
      </c>
      <c r="E65" s="19" t="s">
        <v>216</v>
      </c>
      <c r="F65" s="20" t="s">
        <v>166</v>
      </c>
      <c r="G65" s="21">
        <v>49000</v>
      </c>
      <c r="H65" s="37">
        <v>49000</v>
      </c>
      <c r="I65" s="21">
        <v>0</v>
      </c>
      <c r="J65" s="21">
        <v>0</v>
      </c>
      <c r="K65" s="21">
        <f t="shared" si="19"/>
        <v>0</v>
      </c>
      <c r="L65" s="37"/>
      <c r="M65" s="21"/>
      <c r="N65" s="21"/>
      <c r="O65" s="21">
        <f t="shared" si="20"/>
        <v>49000</v>
      </c>
      <c r="P65" s="21">
        <f t="shared" si="21"/>
        <v>49000</v>
      </c>
      <c r="Q65" s="21">
        <f t="shared" si="22"/>
        <v>0</v>
      </c>
      <c r="R65" s="21">
        <f t="shared" si="23"/>
        <v>0</v>
      </c>
    </row>
    <row r="66" spans="1:18" ht="30.75" customHeight="1">
      <c r="A66" s="23" t="s">
        <v>109</v>
      </c>
      <c r="B66" s="23" t="s">
        <v>110</v>
      </c>
      <c r="C66" s="24" t="s">
        <v>107</v>
      </c>
      <c r="D66" s="25" t="s">
        <v>111</v>
      </c>
      <c r="E66" s="19" t="s">
        <v>115</v>
      </c>
      <c r="F66" s="20" t="s">
        <v>165</v>
      </c>
      <c r="G66" s="21">
        <v>339700</v>
      </c>
      <c r="H66" s="37">
        <v>339700</v>
      </c>
      <c r="I66" s="21">
        <v>0</v>
      </c>
      <c r="J66" s="21">
        <v>0</v>
      </c>
      <c r="K66" s="21">
        <f t="shared" si="19"/>
        <v>0</v>
      </c>
      <c r="L66" s="37"/>
      <c r="M66" s="21"/>
      <c r="N66" s="21"/>
      <c r="O66" s="21">
        <f t="shared" si="20"/>
        <v>339700</v>
      </c>
      <c r="P66" s="21">
        <f t="shared" si="21"/>
        <v>339700</v>
      </c>
      <c r="Q66" s="21">
        <f t="shared" si="22"/>
        <v>0</v>
      </c>
      <c r="R66" s="21">
        <f t="shared" si="23"/>
        <v>0</v>
      </c>
    </row>
    <row r="67" spans="1:18" ht="51" customHeight="1">
      <c r="A67" s="23" t="s">
        <v>112</v>
      </c>
      <c r="B67" s="23" t="s">
        <v>113</v>
      </c>
      <c r="C67" s="24"/>
      <c r="D67" s="25" t="s">
        <v>114</v>
      </c>
      <c r="E67" s="19" t="s">
        <v>182</v>
      </c>
      <c r="F67" s="20" t="s">
        <v>165</v>
      </c>
      <c r="G67" s="21">
        <v>109724</v>
      </c>
      <c r="H67" s="37">
        <v>0</v>
      </c>
      <c r="I67" s="21">
        <v>109724</v>
      </c>
      <c r="J67" s="21">
        <v>0</v>
      </c>
      <c r="K67" s="21">
        <f t="shared" si="19"/>
        <v>0</v>
      </c>
      <c r="L67" s="37"/>
      <c r="M67" s="21"/>
      <c r="N67" s="21"/>
      <c r="O67" s="21">
        <f t="shared" si="20"/>
        <v>109724</v>
      </c>
      <c r="P67" s="21">
        <f t="shared" si="21"/>
        <v>0</v>
      </c>
      <c r="Q67" s="21">
        <f t="shared" si="22"/>
        <v>109724</v>
      </c>
      <c r="R67" s="21">
        <f t="shared" si="23"/>
        <v>0</v>
      </c>
    </row>
    <row r="68" spans="1:18" ht="52.5" customHeight="1">
      <c r="A68" s="15" t="s">
        <v>116</v>
      </c>
      <c r="B68" s="16"/>
      <c r="C68" s="17"/>
      <c r="D68" s="17" t="s">
        <v>117</v>
      </c>
      <c r="E68" s="17"/>
      <c r="F68" s="17"/>
      <c r="G68" s="18">
        <v>41012830.15</v>
      </c>
      <c r="H68" s="18">
        <v>16790940</v>
      </c>
      <c r="I68" s="18">
        <v>24221890.15</v>
      </c>
      <c r="J68" s="18">
        <v>24044512</v>
      </c>
      <c r="K68" s="18">
        <f aca="true" t="shared" si="25" ref="K68:R68">SUM(K69:K94)</f>
        <v>45500</v>
      </c>
      <c r="L68" s="18">
        <f t="shared" si="25"/>
        <v>0</v>
      </c>
      <c r="M68" s="18">
        <f t="shared" si="25"/>
        <v>45500</v>
      </c>
      <c r="N68" s="18">
        <f t="shared" si="25"/>
        <v>45500</v>
      </c>
      <c r="O68" s="18">
        <f t="shared" si="25"/>
        <v>41058330.15</v>
      </c>
      <c r="P68" s="18">
        <f t="shared" si="25"/>
        <v>16790940</v>
      </c>
      <c r="Q68" s="18">
        <f t="shared" si="25"/>
        <v>24267390.15</v>
      </c>
      <c r="R68" s="18">
        <f t="shared" si="25"/>
        <v>24090012</v>
      </c>
    </row>
    <row r="69" spans="1:18" ht="50.25" customHeight="1">
      <c r="A69" s="23" t="s">
        <v>254</v>
      </c>
      <c r="B69" s="23">
        <v>6013</v>
      </c>
      <c r="C69" s="24" t="s">
        <v>255</v>
      </c>
      <c r="D69" s="19" t="s">
        <v>256</v>
      </c>
      <c r="E69" s="19" t="s">
        <v>218</v>
      </c>
      <c r="F69" s="20" t="s">
        <v>185</v>
      </c>
      <c r="G69" s="21">
        <v>483000</v>
      </c>
      <c r="H69" s="37">
        <v>166000</v>
      </c>
      <c r="I69" s="21">
        <v>317000</v>
      </c>
      <c r="J69" s="21">
        <v>317000</v>
      </c>
      <c r="K69" s="21">
        <f t="shared" si="19"/>
        <v>0</v>
      </c>
      <c r="L69" s="37"/>
      <c r="M69" s="21"/>
      <c r="N69" s="21"/>
      <c r="O69" s="21">
        <f>P69+Q69</f>
        <v>483000</v>
      </c>
      <c r="P69" s="21">
        <f>H69+L69</f>
        <v>166000</v>
      </c>
      <c r="Q69" s="21">
        <f>I69+M69</f>
        <v>317000</v>
      </c>
      <c r="R69" s="21">
        <f>J69+N69</f>
        <v>317000</v>
      </c>
    </row>
    <row r="70" spans="1:18" ht="46.5" customHeight="1">
      <c r="A70" s="43" t="s">
        <v>118</v>
      </c>
      <c r="B70" s="43">
        <v>6015</v>
      </c>
      <c r="C70" s="45" t="s">
        <v>119</v>
      </c>
      <c r="D70" s="47" t="s">
        <v>120</v>
      </c>
      <c r="E70" s="19" t="s">
        <v>218</v>
      </c>
      <c r="F70" s="20" t="s">
        <v>185</v>
      </c>
      <c r="G70" s="21">
        <v>970000</v>
      </c>
      <c r="H70" s="37">
        <v>0</v>
      </c>
      <c r="I70" s="21">
        <v>970000</v>
      </c>
      <c r="J70" s="21">
        <v>970000</v>
      </c>
      <c r="K70" s="21">
        <f t="shared" si="19"/>
        <v>0</v>
      </c>
      <c r="L70" s="37"/>
      <c r="M70" s="21"/>
      <c r="N70" s="21"/>
      <c r="O70" s="21">
        <f t="shared" si="20"/>
        <v>970000</v>
      </c>
      <c r="P70" s="21">
        <f aca="true" t="shared" si="26" ref="P70:P93">H70+L70</f>
        <v>0</v>
      </c>
      <c r="Q70" s="21">
        <f aca="true" t="shared" si="27" ref="Q70:Q93">I70+M70</f>
        <v>970000</v>
      </c>
      <c r="R70" s="21">
        <f aca="true" t="shared" si="28" ref="R70:R93">J70+N70</f>
        <v>970000</v>
      </c>
    </row>
    <row r="71" spans="1:18" ht="46.5" customHeight="1">
      <c r="A71" s="44"/>
      <c r="B71" s="44"/>
      <c r="C71" s="46"/>
      <c r="D71" s="48"/>
      <c r="E71" s="19" t="s">
        <v>217</v>
      </c>
      <c r="F71" s="20" t="s">
        <v>184</v>
      </c>
      <c r="G71" s="21">
        <v>770000</v>
      </c>
      <c r="H71" s="37"/>
      <c r="I71" s="21">
        <v>770000</v>
      </c>
      <c r="J71" s="21">
        <v>770000</v>
      </c>
      <c r="K71" s="21">
        <f t="shared" si="19"/>
        <v>0</v>
      </c>
      <c r="L71" s="37"/>
      <c r="M71" s="21"/>
      <c r="N71" s="21"/>
      <c r="O71" s="21">
        <f t="shared" si="20"/>
        <v>770000</v>
      </c>
      <c r="P71" s="21"/>
      <c r="Q71" s="21">
        <f>I71+M71</f>
        <v>770000</v>
      </c>
      <c r="R71" s="21">
        <f>J71+N71</f>
        <v>770000</v>
      </c>
    </row>
    <row r="72" spans="1:18" ht="51" customHeight="1">
      <c r="A72" s="23" t="s">
        <v>121</v>
      </c>
      <c r="B72" s="23" t="s">
        <v>122</v>
      </c>
      <c r="C72" s="24" t="s">
        <v>119</v>
      </c>
      <c r="D72" s="25" t="s">
        <v>123</v>
      </c>
      <c r="E72" s="19" t="s">
        <v>218</v>
      </c>
      <c r="F72" s="20" t="s">
        <v>185</v>
      </c>
      <c r="G72" s="21">
        <v>31200</v>
      </c>
      <c r="H72" s="37">
        <v>31200</v>
      </c>
      <c r="I72" s="21">
        <v>0</v>
      </c>
      <c r="J72" s="21">
        <v>0</v>
      </c>
      <c r="K72" s="21">
        <f t="shared" si="19"/>
        <v>0</v>
      </c>
      <c r="L72" s="37"/>
      <c r="M72" s="21"/>
      <c r="N72" s="21"/>
      <c r="O72" s="21">
        <f t="shared" si="20"/>
        <v>31200</v>
      </c>
      <c r="P72" s="21">
        <f t="shared" si="26"/>
        <v>31200</v>
      </c>
      <c r="Q72" s="21">
        <f t="shared" si="27"/>
        <v>0</v>
      </c>
      <c r="R72" s="21">
        <f t="shared" si="28"/>
        <v>0</v>
      </c>
    </row>
    <row r="73" spans="1:18" ht="53.25" customHeight="1">
      <c r="A73" s="43" t="s">
        <v>124</v>
      </c>
      <c r="B73" s="43" t="s">
        <v>125</v>
      </c>
      <c r="C73" s="45" t="s">
        <v>119</v>
      </c>
      <c r="D73" s="49" t="s">
        <v>126</v>
      </c>
      <c r="E73" s="19" t="s">
        <v>219</v>
      </c>
      <c r="F73" s="20" t="s">
        <v>186</v>
      </c>
      <c r="G73" s="21">
        <v>958300</v>
      </c>
      <c r="H73" s="37">
        <v>958300</v>
      </c>
      <c r="I73" s="21">
        <v>0</v>
      </c>
      <c r="J73" s="21">
        <v>0</v>
      </c>
      <c r="K73" s="21">
        <f t="shared" si="19"/>
        <v>0</v>
      </c>
      <c r="L73" s="37"/>
      <c r="M73" s="21"/>
      <c r="N73" s="21"/>
      <c r="O73" s="21">
        <f t="shared" si="20"/>
        <v>958300</v>
      </c>
      <c r="P73" s="21">
        <f t="shared" si="26"/>
        <v>958300</v>
      </c>
      <c r="Q73" s="21">
        <f t="shared" si="27"/>
        <v>0</v>
      </c>
      <c r="R73" s="21">
        <f t="shared" si="28"/>
        <v>0</v>
      </c>
    </row>
    <row r="74" spans="1:18" ht="60.75" customHeight="1">
      <c r="A74" s="52"/>
      <c r="B74" s="52"/>
      <c r="C74" s="53"/>
      <c r="D74" s="50"/>
      <c r="E74" s="28" t="s">
        <v>263</v>
      </c>
      <c r="F74" s="26" t="s">
        <v>264</v>
      </c>
      <c r="G74" s="21">
        <v>993350</v>
      </c>
      <c r="H74" s="37">
        <v>812290</v>
      </c>
      <c r="I74" s="21">
        <v>181060</v>
      </c>
      <c r="J74" s="21">
        <v>181060</v>
      </c>
      <c r="K74" s="21">
        <f t="shared" si="19"/>
        <v>0</v>
      </c>
      <c r="L74" s="37"/>
      <c r="M74" s="21"/>
      <c r="N74" s="21"/>
      <c r="O74" s="21">
        <f>P74+Q74</f>
        <v>993350</v>
      </c>
      <c r="P74" s="21">
        <f aca="true" t="shared" si="29" ref="P74:R75">H74+L74</f>
        <v>812290</v>
      </c>
      <c r="Q74" s="21">
        <f t="shared" si="29"/>
        <v>181060</v>
      </c>
      <c r="R74" s="21">
        <f t="shared" si="29"/>
        <v>181060</v>
      </c>
    </row>
    <row r="75" spans="1:18" ht="52.5" customHeight="1">
      <c r="A75" s="44"/>
      <c r="B75" s="44"/>
      <c r="C75" s="46"/>
      <c r="D75" s="51"/>
      <c r="E75" s="19" t="s">
        <v>217</v>
      </c>
      <c r="F75" s="20" t="s">
        <v>184</v>
      </c>
      <c r="G75" s="21">
        <v>42000</v>
      </c>
      <c r="H75" s="37">
        <v>42000</v>
      </c>
      <c r="I75" s="21">
        <v>0</v>
      </c>
      <c r="J75" s="21">
        <v>0</v>
      </c>
      <c r="K75" s="21">
        <f t="shared" si="19"/>
        <v>0</v>
      </c>
      <c r="L75" s="37"/>
      <c r="M75" s="21"/>
      <c r="N75" s="21"/>
      <c r="O75" s="21">
        <f t="shared" si="20"/>
        <v>42000</v>
      </c>
      <c r="P75" s="21">
        <f t="shared" si="29"/>
        <v>42000</v>
      </c>
      <c r="Q75" s="21">
        <f t="shared" si="29"/>
        <v>0</v>
      </c>
      <c r="R75" s="21">
        <f t="shared" si="29"/>
        <v>0</v>
      </c>
    </row>
    <row r="76" spans="1:18" ht="51" customHeight="1">
      <c r="A76" s="43" t="s">
        <v>127</v>
      </c>
      <c r="B76" s="43" t="s">
        <v>128</v>
      </c>
      <c r="C76" s="45" t="s">
        <v>119</v>
      </c>
      <c r="D76" s="49" t="s">
        <v>129</v>
      </c>
      <c r="E76" s="19" t="s">
        <v>218</v>
      </c>
      <c r="F76" s="20" t="s">
        <v>185</v>
      </c>
      <c r="G76" s="21">
        <v>13065000</v>
      </c>
      <c r="H76" s="37">
        <v>10665000</v>
      </c>
      <c r="I76" s="21">
        <v>2400000</v>
      </c>
      <c r="J76" s="21">
        <v>2400000</v>
      </c>
      <c r="K76" s="21">
        <f t="shared" si="19"/>
        <v>0</v>
      </c>
      <c r="L76" s="37"/>
      <c r="M76" s="21"/>
      <c r="N76" s="21"/>
      <c r="O76" s="21">
        <f t="shared" si="20"/>
        <v>13065000</v>
      </c>
      <c r="P76" s="21">
        <f t="shared" si="26"/>
        <v>10665000</v>
      </c>
      <c r="Q76" s="21">
        <f t="shared" si="27"/>
        <v>2400000</v>
      </c>
      <c r="R76" s="21">
        <f t="shared" si="28"/>
        <v>2400000</v>
      </c>
    </row>
    <row r="77" spans="1:18" ht="65.25" customHeight="1">
      <c r="A77" s="52"/>
      <c r="B77" s="52"/>
      <c r="C77" s="53"/>
      <c r="D77" s="50"/>
      <c r="E77" s="28" t="s">
        <v>263</v>
      </c>
      <c r="F77" s="26" t="s">
        <v>264</v>
      </c>
      <c r="G77" s="21">
        <v>508402</v>
      </c>
      <c r="H77" s="37">
        <v>99950</v>
      </c>
      <c r="I77" s="21">
        <v>408452</v>
      </c>
      <c r="J77" s="21">
        <v>408452</v>
      </c>
      <c r="K77" s="21">
        <f t="shared" si="19"/>
        <v>0</v>
      </c>
      <c r="L77" s="37"/>
      <c r="M77" s="21"/>
      <c r="N77" s="21"/>
      <c r="O77" s="21">
        <f>P77+Q77</f>
        <v>508402</v>
      </c>
      <c r="P77" s="21">
        <f>H77+L77</f>
        <v>99950</v>
      </c>
      <c r="Q77" s="21">
        <f>I77+M77</f>
        <v>408452</v>
      </c>
      <c r="R77" s="21">
        <f>J77+N77</f>
        <v>408452</v>
      </c>
    </row>
    <row r="78" spans="1:18" ht="33" customHeight="1">
      <c r="A78" s="44"/>
      <c r="B78" s="44"/>
      <c r="C78" s="46"/>
      <c r="D78" s="51"/>
      <c r="E78" s="19" t="s">
        <v>220</v>
      </c>
      <c r="F78" s="20" t="s">
        <v>187</v>
      </c>
      <c r="G78" s="21">
        <v>1373580</v>
      </c>
      <c r="H78" s="37">
        <v>0</v>
      </c>
      <c r="I78" s="21">
        <v>1373580</v>
      </c>
      <c r="J78" s="21">
        <v>1373580</v>
      </c>
      <c r="K78" s="21">
        <f t="shared" si="19"/>
        <v>0</v>
      </c>
      <c r="L78" s="37"/>
      <c r="M78" s="21"/>
      <c r="N78" s="21"/>
      <c r="O78" s="21">
        <f t="shared" si="20"/>
        <v>1373580</v>
      </c>
      <c r="P78" s="21">
        <f t="shared" si="26"/>
        <v>0</v>
      </c>
      <c r="Q78" s="21">
        <f t="shared" si="27"/>
        <v>1373580</v>
      </c>
      <c r="R78" s="21">
        <f t="shared" si="28"/>
        <v>1373580</v>
      </c>
    </row>
    <row r="79" spans="1:18" ht="38.25" customHeight="1">
      <c r="A79" s="23" t="s">
        <v>130</v>
      </c>
      <c r="B79" s="23" t="s">
        <v>131</v>
      </c>
      <c r="C79" s="24" t="s">
        <v>132</v>
      </c>
      <c r="D79" s="25" t="s">
        <v>133</v>
      </c>
      <c r="E79" s="19" t="s">
        <v>209</v>
      </c>
      <c r="F79" s="20" t="s">
        <v>160</v>
      </c>
      <c r="G79" s="21">
        <v>4607000</v>
      </c>
      <c r="H79" s="37">
        <v>0</v>
      </c>
      <c r="I79" s="21">
        <v>4607000</v>
      </c>
      <c r="J79" s="21">
        <v>4607000</v>
      </c>
      <c r="K79" s="21">
        <f t="shared" si="19"/>
        <v>45500</v>
      </c>
      <c r="L79" s="37"/>
      <c r="M79" s="21">
        <v>45500</v>
      </c>
      <c r="N79" s="21">
        <v>45500</v>
      </c>
      <c r="O79" s="21">
        <f t="shared" si="20"/>
        <v>4652500</v>
      </c>
      <c r="P79" s="21">
        <f t="shared" si="26"/>
        <v>0</v>
      </c>
      <c r="Q79" s="21">
        <f t="shared" si="27"/>
        <v>4652500</v>
      </c>
      <c r="R79" s="21">
        <f t="shared" si="28"/>
        <v>4652500</v>
      </c>
    </row>
    <row r="80" spans="1:18" ht="32.25" customHeight="1">
      <c r="A80" s="23" t="s">
        <v>134</v>
      </c>
      <c r="B80" s="23" t="s">
        <v>135</v>
      </c>
      <c r="C80" s="24" t="s">
        <v>132</v>
      </c>
      <c r="D80" s="25" t="s">
        <v>136</v>
      </c>
      <c r="E80" s="19" t="s">
        <v>210</v>
      </c>
      <c r="F80" s="22" t="s">
        <v>162</v>
      </c>
      <c r="G80" s="21">
        <v>770000</v>
      </c>
      <c r="H80" s="37">
        <v>0</v>
      </c>
      <c r="I80" s="21">
        <v>770000</v>
      </c>
      <c r="J80" s="21">
        <v>770000</v>
      </c>
      <c r="K80" s="21">
        <f t="shared" si="19"/>
        <v>0</v>
      </c>
      <c r="L80" s="37"/>
      <c r="M80" s="21"/>
      <c r="N80" s="21"/>
      <c r="O80" s="21">
        <f t="shared" si="20"/>
        <v>770000</v>
      </c>
      <c r="P80" s="21">
        <f t="shared" si="26"/>
        <v>0</v>
      </c>
      <c r="Q80" s="21">
        <f t="shared" si="27"/>
        <v>770000</v>
      </c>
      <c r="R80" s="21">
        <f t="shared" si="28"/>
        <v>770000</v>
      </c>
    </row>
    <row r="81" spans="1:18" ht="54" customHeight="1">
      <c r="A81" s="23" t="s">
        <v>137</v>
      </c>
      <c r="B81" s="23" t="s">
        <v>138</v>
      </c>
      <c r="C81" s="24" t="s">
        <v>132</v>
      </c>
      <c r="D81" s="25" t="s">
        <v>139</v>
      </c>
      <c r="E81" s="19" t="s">
        <v>221</v>
      </c>
      <c r="F81" s="20" t="s">
        <v>169</v>
      </c>
      <c r="G81" s="21">
        <v>502000</v>
      </c>
      <c r="H81" s="37">
        <v>0</v>
      </c>
      <c r="I81" s="21">
        <v>502000</v>
      </c>
      <c r="J81" s="21">
        <v>502000</v>
      </c>
      <c r="K81" s="21">
        <f t="shared" si="19"/>
        <v>0</v>
      </c>
      <c r="L81" s="37"/>
      <c r="M81" s="21"/>
      <c r="N81" s="21"/>
      <c r="O81" s="21">
        <f t="shared" si="20"/>
        <v>502000</v>
      </c>
      <c r="P81" s="21">
        <f t="shared" si="26"/>
        <v>0</v>
      </c>
      <c r="Q81" s="21">
        <f t="shared" si="27"/>
        <v>502000</v>
      </c>
      <c r="R81" s="21">
        <f t="shared" si="28"/>
        <v>502000</v>
      </c>
    </row>
    <row r="82" spans="1:18" ht="33" customHeight="1">
      <c r="A82" s="43" t="s">
        <v>140</v>
      </c>
      <c r="B82" s="43" t="s">
        <v>141</v>
      </c>
      <c r="C82" s="45" t="s">
        <v>132</v>
      </c>
      <c r="D82" s="45" t="s">
        <v>142</v>
      </c>
      <c r="E82" s="19" t="s">
        <v>222</v>
      </c>
      <c r="F82" s="20" t="s">
        <v>188</v>
      </c>
      <c r="G82" s="21">
        <v>1100000</v>
      </c>
      <c r="H82" s="37">
        <v>0</v>
      </c>
      <c r="I82" s="21">
        <v>1100000</v>
      </c>
      <c r="J82" s="21">
        <v>1100000</v>
      </c>
      <c r="K82" s="21">
        <f t="shared" si="19"/>
        <v>0</v>
      </c>
      <c r="L82" s="37"/>
      <c r="M82" s="21"/>
      <c r="N82" s="21"/>
      <c r="O82" s="21">
        <f t="shared" si="20"/>
        <v>1100000</v>
      </c>
      <c r="P82" s="21">
        <f t="shared" si="26"/>
        <v>0</v>
      </c>
      <c r="Q82" s="21">
        <f t="shared" si="27"/>
        <v>1100000</v>
      </c>
      <c r="R82" s="21">
        <f t="shared" si="28"/>
        <v>1100000</v>
      </c>
    </row>
    <row r="83" spans="1:18" ht="48.75" customHeight="1">
      <c r="A83" s="44"/>
      <c r="B83" s="44"/>
      <c r="C83" s="46"/>
      <c r="D83" s="46"/>
      <c r="E83" s="28" t="s">
        <v>261</v>
      </c>
      <c r="F83" s="26" t="s">
        <v>262</v>
      </c>
      <c r="G83" s="21">
        <v>1500000</v>
      </c>
      <c r="H83" s="37">
        <v>0</v>
      </c>
      <c r="I83" s="21">
        <v>1500000</v>
      </c>
      <c r="J83" s="21">
        <v>1500000</v>
      </c>
      <c r="K83" s="21"/>
      <c r="L83" s="37"/>
      <c r="M83" s="21"/>
      <c r="N83" s="21"/>
      <c r="O83" s="21">
        <f t="shared" si="20"/>
        <v>1500000</v>
      </c>
      <c r="P83" s="21">
        <f t="shared" si="26"/>
        <v>0</v>
      </c>
      <c r="Q83" s="21">
        <f t="shared" si="27"/>
        <v>1500000</v>
      </c>
      <c r="R83" s="21">
        <f t="shared" si="28"/>
        <v>1500000</v>
      </c>
    </row>
    <row r="84" spans="1:18" ht="49.5" customHeight="1">
      <c r="A84" s="43" t="s">
        <v>143</v>
      </c>
      <c r="B84" s="43" t="s">
        <v>144</v>
      </c>
      <c r="C84" s="45" t="s">
        <v>38</v>
      </c>
      <c r="D84" s="49" t="s">
        <v>145</v>
      </c>
      <c r="E84" s="19" t="s">
        <v>223</v>
      </c>
      <c r="F84" s="20" t="s">
        <v>189</v>
      </c>
      <c r="G84" s="21">
        <v>470000</v>
      </c>
      <c r="H84" s="37">
        <v>0</v>
      </c>
      <c r="I84" s="21">
        <v>470000</v>
      </c>
      <c r="J84" s="21">
        <v>470000</v>
      </c>
      <c r="K84" s="21">
        <f t="shared" si="19"/>
        <v>0</v>
      </c>
      <c r="L84" s="37"/>
      <c r="M84" s="21"/>
      <c r="N84" s="21"/>
      <c r="O84" s="21">
        <f t="shared" si="20"/>
        <v>470000</v>
      </c>
      <c r="P84" s="21">
        <f t="shared" si="26"/>
        <v>0</v>
      </c>
      <c r="Q84" s="21">
        <f t="shared" si="27"/>
        <v>470000</v>
      </c>
      <c r="R84" s="21">
        <f t="shared" si="28"/>
        <v>470000</v>
      </c>
    </row>
    <row r="85" spans="1:18" ht="55.5" customHeight="1">
      <c r="A85" s="52"/>
      <c r="B85" s="52"/>
      <c r="C85" s="53"/>
      <c r="D85" s="50"/>
      <c r="E85" s="28" t="s">
        <v>261</v>
      </c>
      <c r="F85" s="26" t="s">
        <v>262</v>
      </c>
      <c r="G85" s="21">
        <v>1800000</v>
      </c>
      <c r="H85" s="37">
        <v>0</v>
      </c>
      <c r="I85" s="21">
        <v>1800000</v>
      </c>
      <c r="J85" s="21">
        <v>1800000</v>
      </c>
      <c r="K85" s="21">
        <f t="shared" si="19"/>
        <v>0</v>
      </c>
      <c r="L85" s="37"/>
      <c r="M85" s="21"/>
      <c r="N85" s="21"/>
      <c r="O85" s="21">
        <f>P85+Q85</f>
        <v>1800000</v>
      </c>
      <c r="P85" s="21">
        <f>H85+L85</f>
        <v>0</v>
      </c>
      <c r="Q85" s="21">
        <f>I85+M85</f>
        <v>1800000</v>
      </c>
      <c r="R85" s="21">
        <f>J85+N85</f>
        <v>1800000</v>
      </c>
    </row>
    <row r="86" spans="1:18" ht="39" customHeight="1">
      <c r="A86" s="44"/>
      <c r="B86" s="44"/>
      <c r="C86" s="46"/>
      <c r="D86" s="51"/>
      <c r="E86" s="28" t="s">
        <v>215</v>
      </c>
      <c r="F86" s="26" t="s">
        <v>199</v>
      </c>
      <c r="G86" s="32">
        <v>1765420</v>
      </c>
      <c r="H86" s="37">
        <v>0</v>
      </c>
      <c r="I86" s="32">
        <v>1765420</v>
      </c>
      <c r="J86" s="32">
        <v>1765420</v>
      </c>
      <c r="K86" s="32">
        <f aca="true" t="shared" si="30" ref="K86:K94">L86+M86</f>
        <v>0</v>
      </c>
      <c r="L86" s="37"/>
      <c r="M86" s="32"/>
      <c r="N86" s="32"/>
      <c r="O86" s="32">
        <f aca="true" t="shared" si="31" ref="O86:O93">P86+Q86</f>
        <v>1765420</v>
      </c>
      <c r="P86" s="21">
        <f t="shared" si="26"/>
        <v>0</v>
      </c>
      <c r="Q86" s="21">
        <f t="shared" si="27"/>
        <v>1765420</v>
      </c>
      <c r="R86" s="21">
        <f t="shared" si="28"/>
        <v>1765420</v>
      </c>
    </row>
    <row r="87" spans="1:18" ht="33.75" customHeight="1">
      <c r="A87" s="43" t="s">
        <v>146</v>
      </c>
      <c r="B87" s="43" t="s">
        <v>147</v>
      </c>
      <c r="C87" s="45" t="s">
        <v>148</v>
      </c>
      <c r="D87" s="49" t="s">
        <v>149</v>
      </c>
      <c r="E87" s="19" t="s">
        <v>224</v>
      </c>
      <c r="F87" s="20" t="s">
        <v>190</v>
      </c>
      <c r="G87" s="21">
        <v>1360000</v>
      </c>
      <c r="H87" s="37">
        <v>480000</v>
      </c>
      <c r="I87" s="21">
        <v>880000</v>
      </c>
      <c r="J87" s="21">
        <v>880000</v>
      </c>
      <c r="K87" s="21">
        <f t="shared" si="30"/>
        <v>0</v>
      </c>
      <c r="L87" s="37"/>
      <c r="M87" s="21"/>
      <c r="N87" s="21"/>
      <c r="O87" s="21">
        <f t="shared" si="31"/>
        <v>1360000</v>
      </c>
      <c r="P87" s="21">
        <f t="shared" si="26"/>
        <v>480000</v>
      </c>
      <c r="Q87" s="21">
        <f t="shared" si="27"/>
        <v>880000</v>
      </c>
      <c r="R87" s="21">
        <f t="shared" si="28"/>
        <v>880000</v>
      </c>
    </row>
    <row r="88" spans="1:18" ht="42.75" customHeight="1">
      <c r="A88" s="52"/>
      <c r="B88" s="52"/>
      <c r="C88" s="53"/>
      <c r="D88" s="50"/>
      <c r="E88" s="19" t="s">
        <v>225</v>
      </c>
      <c r="F88" s="20" t="s">
        <v>191</v>
      </c>
      <c r="G88" s="21">
        <v>425000</v>
      </c>
      <c r="H88" s="37">
        <v>0</v>
      </c>
      <c r="I88" s="21">
        <v>425000</v>
      </c>
      <c r="J88" s="21">
        <v>425000</v>
      </c>
      <c r="K88" s="21">
        <f t="shared" si="30"/>
        <v>0</v>
      </c>
      <c r="L88" s="37"/>
      <c r="M88" s="21"/>
      <c r="N88" s="21"/>
      <c r="O88" s="21">
        <f t="shared" si="31"/>
        <v>425000</v>
      </c>
      <c r="P88" s="21">
        <f t="shared" si="26"/>
        <v>0</v>
      </c>
      <c r="Q88" s="21">
        <f t="shared" si="27"/>
        <v>425000</v>
      </c>
      <c r="R88" s="21">
        <f t="shared" si="28"/>
        <v>425000</v>
      </c>
    </row>
    <row r="89" spans="1:18" ht="32.25" customHeight="1">
      <c r="A89" s="52"/>
      <c r="B89" s="52"/>
      <c r="C89" s="53"/>
      <c r="D89" s="50"/>
      <c r="E89" s="19" t="s">
        <v>226</v>
      </c>
      <c r="F89" s="20" t="s">
        <v>192</v>
      </c>
      <c r="G89" s="21">
        <v>2420000</v>
      </c>
      <c r="H89" s="37">
        <v>0</v>
      </c>
      <c r="I89" s="21">
        <v>2420000</v>
      </c>
      <c r="J89" s="21">
        <v>2420000</v>
      </c>
      <c r="K89" s="21">
        <f t="shared" si="30"/>
        <v>0</v>
      </c>
      <c r="L89" s="37"/>
      <c r="M89" s="21"/>
      <c r="N89" s="21"/>
      <c r="O89" s="21">
        <f t="shared" si="31"/>
        <v>2420000</v>
      </c>
      <c r="P89" s="21">
        <f t="shared" si="26"/>
        <v>0</v>
      </c>
      <c r="Q89" s="21">
        <f t="shared" si="27"/>
        <v>2420000</v>
      </c>
      <c r="R89" s="21">
        <f t="shared" si="28"/>
        <v>2420000</v>
      </c>
    </row>
    <row r="90" spans="1:18" ht="68.25" customHeight="1">
      <c r="A90" s="52"/>
      <c r="B90" s="52"/>
      <c r="C90" s="53"/>
      <c r="D90" s="50"/>
      <c r="E90" s="28" t="s">
        <v>263</v>
      </c>
      <c r="F90" s="26" t="s">
        <v>264</v>
      </c>
      <c r="G90" s="21">
        <v>96900</v>
      </c>
      <c r="H90" s="37">
        <v>96900</v>
      </c>
      <c r="I90" s="21">
        <v>0</v>
      </c>
      <c r="J90" s="21">
        <v>0</v>
      </c>
      <c r="K90" s="21">
        <f>L90+M90</f>
        <v>0</v>
      </c>
      <c r="L90" s="37"/>
      <c r="M90" s="21"/>
      <c r="N90" s="21"/>
      <c r="O90" s="21">
        <f>P90+Q90</f>
        <v>96900</v>
      </c>
      <c r="P90" s="21">
        <f>H90+L90</f>
        <v>96900</v>
      </c>
      <c r="Q90" s="21">
        <f>I90+M90</f>
        <v>0</v>
      </c>
      <c r="R90" s="21">
        <f>J90+N90</f>
        <v>0</v>
      </c>
    </row>
    <row r="91" spans="1:18" ht="50.25" customHeight="1">
      <c r="A91" s="44"/>
      <c r="B91" s="44"/>
      <c r="C91" s="46"/>
      <c r="D91" s="51"/>
      <c r="E91" s="19" t="s">
        <v>218</v>
      </c>
      <c r="F91" s="20" t="s">
        <v>185</v>
      </c>
      <c r="G91" s="21">
        <v>4104300</v>
      </c>
      <c r="H91" s="37">
        <v>3439300</v>
      </c>
      <c r="I91" s="21">
        <v>665000</v>
      </c>
      <c r="J91" s="21">
        <v>665000</v>
      </c>
      <c r="K91" s="21">
        <f t="shared" si="30"/>
        <v>0</v>
      </c>
      <c r="L91" s="37"/>
      <c r="M91" s="21"/>
      <c r="N91" s="21"/>
      <c r="O91" s="21">
        <f t="shared" si="31"/>
        <v>4104300</v>
      </c>
      <c r="P91" s="21">
        <f t="shared" si="26"/>
        <v>3439300</v>
      </c>
      <c r="Q91" s="21">
        <f t="shared" si="27"/>
        <v>665000</v>
      </c>
      <c r="R91" s="21">
        <f t="shared" si="28"/>
        <v>665000</v>
      </c>
    </row>
    <row r="92" spans="1:18" ht="49.5" customHeight="1">
      <c r="A92" s="43" t="s">
        <v>150</v>
      </c>
      <c r="B92" s="43" t="s">
        <v>151</v>
      </c>
      <c r="C92" s="45" t="s">
        <v>152</v>
      </c>
      <c r="D92" s="45" t="s">
        <v>153</v>
      </c>
      <c r="E92" s="19" t="s">
        <v>227</v>
      </c>
      <c r="F92" s="20" t="s">
        <v>193</v>
      </c>
      <c r="G92" s="21">
        <v>89300</v>
      </c>
      <c r="H92" s="37">
        <v>0</v>
      </c>
      <c r="I92" s="21">
        <v>89300</v>
      </c>
      <c r="J92" s="21">
        <v>0</v>
      </c>
      <c r="K92" s="21">
        <f t="shared" si="30"/>
        <v>0</v>
      </c>
      <c r="L92" s="37"/>
      <c r="M92" s="21"/>
      <c r="N92" s="21"/>
      <c r="O92" s="21">
        <f t="shared" si="31"/>
        <v>89300</v>
      </c>
      <c r="P92" s="21">
        <f t="shared" si="26"/>
        <v>0</v>
      </c>
      <c r="Q92" s="21">
        <f t="shared" si="27"/>
        <v>89300</v>
      </c>
      <c r="R92" s="21">
        <f t="shared" si="28"/>
        <v>0</v>
      </c>
    </row>
    <row r="93" spans="1:18" ht="55.5" customHeight="1">
      <c r="A93" s="44"/>
      <c r="B93" s="44"/>
      <c r="C93" s="46"/>
      <c r="D93" s="46"/>
      <c r="E93" s="19" t="s">
        <v>218</v>
      </c>
      <c r="F93" s="20" t="s">
        <v>287</v>
      </c>
      <c r="G93" s="21">
        <v>88078.15</v>
      </c>
      <c r="H93" s="37">
        <v>0</v>
      </c>
      <c r="I93" s="21">
        <v>88078.15</v>
      </c>
      <c r="J93" s="21">
        <v>0</v>
      </c>
      <c r="K93" s="21">
        <f t="shared" si="30"/>
        <v>0</v>
      </c>
      <c r="L93" s="37"/>
      <c r="M93" s="21"/>
      <c r="N93" s="21"/>
      <c r="O93" s="21">
        <f t="shared" si="31"/>
        <v>88078.15</v>
      </c>
      <c r="P93" s="21">
        <f t="shared" si="26"/>
        <v>0</v>
      </c>
      <c r="Q93" s="21">
        <f t="shared" si="27"/>
        <v>88078.15</v>
      </c>
      <c r="R93" s="21">
        <f t="shared" si="28"/>
        <v>0</v>
      </c>
    </row>
    <row r="94" spans="1:18" ht="53.25" customHeight="1">
      <c r="A94" s="36" t="s">
        <v>276</v>
      </c>
      <c r="B94" s="36" t="s">
        <v>277</v>
      </c>
      <c r="C94" s="27" t="s">
        <v>152</v>
      </c>
      <c r="D94" s="19" t="s">
        <v>278</v>
      </c>
      <c r="E94" s="28" t="s">
        <v>261</v>
      </c>
      <c r="F94" s="26" t="s">
        <v>262</v>
      </c>
      <c r="G94" s="21">
        <v>720000</v>
      </c>
      <c r="H94" s="37">
        <v>0</v>
      </c>
      <c r="I94" s="21">
        <v>720000</v>
      </c>
      <c r="J94" s="21">
        <v>720000</v>
      </c>
      <c r="K94" s="21">
        <f t="shared" si="30"/>
        <v>0</v>
      </c>
      <c r="L94" s="37"/>
      <c r="M94" s="21"/>
      <c r="N94" s="21"/>
      <c r="O94" s="21">
        <f>P94+Q94</f>
        <v>720000</v>
      </c>
      <c r="P94" s="21">
        <f>H94+L94</f>
        <v>0</v>
      </c>
      <c r="Q94" s="21">
        <f>I94+M94</f>
        <v>720000</v>
      </c>
      <c r="R94" s="21">
        <f>J94+N94</f>
        <v>720000</v>
      </c>
    </row>
    <row r="95" spans="1:18" s="8" customFormat="1" ht="37.5" customHeight="1">
      <c r="A95" s="15" t="s">
        <v>170</v>
      </c>
      <c r="B95" s="16"/>
      <c r="C95" s="17"/>
      <c r="D95" s="17" t="s">
        <v>175</v>
      </c>
      <c r="E95" s="17"/>
      <c r="F95" s="17"/>
      <c r="G95" s="18">
        <v>50000</v>
      </c>
      <c r="H95" s="18">
        <v>50000</v>
      </c>
      <c r="I95" s="18">
        <v>0</v>
      </c>
      <c r="J95" s="18">
        <v>0</v>
      </c>
      <c r="K95" s="18">
        <f aca="true" t="shared" si="32" ref="K95:R95">K96</f>
        <v>0</v>
      </c>
      <c r="L95" s="18">
        <f t="shared" si="32"/>
        <v>0</v>
      </c>
      <c r="M95" s="18">
        <f t="shared" si="32"/>
        <v>0</v>
      </c>
      <c r="N95" s="18">
        <f t="shared" si="32"/>
        <v>0</v>
      </c>
      <c r="O95" s="18">
        <f t="shared" si="32"/>
        <v>50000</v>
      </c>
      <c r="P95" s="18">
        <f t="shared" si="32"/>
        <v>50000</v>
      </c>
      <c r="Q95" s="18">
        <f t="shared" si="32"/>
        <v>0</v>
      </c>
      <c r="R95" s="18">
        <f t="shared" si="32"/>
        <v>0</v>
      </c>
    </row>
    <row r="96" spans="1:18" ht="44.25" customHeight="1">
      <c r="A96" s="23" t="s">
        <v>171</v>
      </c>
      <c r="B96" s="23" t="s">
        <v>172</v>
      </c>
      <c r="C96" s="24" t="s">
        <v>173</v>
      </c>
      <c r="D96" s="25" t="s">
        <v>174</v>
      </c>
      <c r="E96" s="19" t="s">
        <v>228</v>
      </c>
      <c r="F96" s="20" t="s">
        <v>262</v>
      </c>
      <c r="G96" s="21">
        <v>50000</v>
      </c>
      <c r="H96" s="37">
        <v>50000</v>
      </c>
      <c r="I96" s="21">
        <v>0</v>
      </c>
      <c r="J96" s="21">
        <v>0</v>
      </c>
      <c r="K96" s="21">
        <f>L96+M96</f>
        <v>0</v>
      </c>
      <c r="L96" s="37"/>
      <c r="M96" s="21"/>
      <c r="N96" s="21"/>
      <c r="O96" s="21">
        <f>P96+Q96</f>
        <v>50000</v>
      </c>
      <c r="P96" s="21">
        <f>H96+L96</f>
        <v>50000</v>
      </c>
      <c r="Q96" s="21">
        <f>I96+M96</f>
        <v>0</v>
      </c>
      <c r="R96" s="21">
        <f>J96+N96</f>
        <v>0</v>
      </c>
    </row>
    <row r="97" spans="1:18" ht="28.5" customHeight="1">
      <c r="A97" s="39" t="s">
        <v>6</v>
      </c>
      <c r="B97" s="39" t="s">
        <v>6</v>
      </c>
      <c r="C97" s="39" t="s">
        <v>6</v>
      </c>
      <c r="D97" s="39" t="s">
        <v>7</v>
      </c>
      <c r="E97" s="39" t="s">
        <v>6</v>
      </c>
      <c r="F97" s="39" t="s">
        <v>6</v>
      </c>
      <c r="G97" s="40">
        <v>51395782.15</v>
      </c>
      <c r="H97" s="40">
        <v>26193200</v>
      </c>
      <c r="I97" s="40">
        <v>25202582.15</v>
      </c>
      <c r="J97" s="40">
        <v>24915480</v>
      </c>
      <c r="K97" s="40">
        <f>L97+M97</f>
        <v>258670</v>
      </c>
      <c r="L97" s="40">
        <f>L12+L29+L44+L54+L68+L95</f>
        <v>138170</v>
      </c>
      <c r="M97" s="40">
        <f>M12+M29+M44+M54+M68+M95</f>
        <v>120500</v>
      </c>
      <c r="N97" s="40">
        <f>N12+N29+N44+N54+N68+N95</f>
        <v>120500</v>
      </c>
      <c r="O97" s="40">
        <f>P97+Q97</f>
        <v>51654452.15</v>
      </c>
      <c r="P97" s="40">
        <f>P12+P29+P44+P54+P68+P95</f>
        <v>26331370</v>
      </c>
      <c r="Q97" s="40">
        <f>Q12+Q29+Q44+Q54+Q68+Q95</f>
        <v>25323082.15</v>
      </c>
      <c r="R97" s="40">
        <f>R12+R29+R44+R54+R68+R95</f>
        <v>25035980</v>
      </c>
    </row>
    <row r="98" spans="1:3" ht="15.75">
      <c r="A98" s="5"/>
      <c r="B98" s="5"/>
      <c r="C98" s="5"/>
    </row>
    <row r="99" spans="1:15" ht="18.75">
      <c r="A99" s="5"/>
      <c r="B99" s="5"/>
      <c r="C99" s="5"/>
      <c r="E99" s="13" t="s">
        <v>183</v>
      </c>
      <c r="G99" s="14"/>
      <c r="H99" s="14"/>
      <c r="I99" s="14"/>
      <c r="J99" s="14"/>
      <c r="K99" s="14" t="s">
        <v>176</v>
      </c>
      <c r="L99" s="14"/>
      <c r="M99" s="13" t="s">
        <v>283</v>
      </c>
      <c r="N99" s="14"/>
      <c r="O99" s="2" t="s">
        <v>176</v>
      </c>
    </row>
  </sheetData>
  <sheetProtection/>
  <mergeCells count="84">
    <mergeCell ref="A55:A56"/>
    <mergeCell ref="B55:B56"/>
    <mergeCell ref="C55:C56"/>
    <mergeCell ref="D55:D56"/>
    <mergeCell ref="A57:A59"/>
    <mergeCell ref="B57:B59"/>
    <mergeCell ref="C57:C59"/>
    <mergeCell ref="D57:D59"/>
    <mergeCell ref="A41:A42"/>
    <mergeCell ref="F8:F10"/>
    <mergeCell ref="D41:D42"/>
    <mergeCell ref="A13:A14"/>
    <mergeCell ref="B13:B14"/>
    <mergeCell ref="C13:C14"/>
    <mergeCell ref="A38:A40"/>
    <mergeCell ref="A25:A28"/>
    <mergeCell ref="A31:A32"/>
    <mergeCell ref="O8:R8"/>
    <mergeCell ref="B41:B42"/>
    <mergeCell ref="C41:C42"/>
    <mergeCell ref="M9:N9"/>
    <mergeCell ref="G9:G10"/>
    <mergeCell ref="I9:J9"/>
    <mergeCell ref="D13:D14"/>
    <mergeCell ref="K9:K10"/>
    <mergeCell ref="D8:D10"/>
    <mergeCell ref="E8:E10"/>
    <mergeCell ref="A5:R5"/>
    <mergeCell ref="A6:R6"/>
    <mergeCell ref="A8:A10"/>
    <mergeCell ref="B8:B10"/>
    <mergeCell ref="C8:C10"/>
    <mergeCell ref="P9:P10"/>
    <mergeCell ref="Q9:R9"/>
    <mergeCell ref="H9:H10"/>
    <mergeCell ref="L9:L10"/>
    <mergeCell ref="O9:O10"/>
    <mergeCell ref="G8:J8"/>
    <mergeCell ref="K8:N8"/>
    <mergeCell ref="B38:B40"/>
    <mergeCell ref="C38:C40"/>
    <mergeCell ref="D38:D40"/>
    <mergeCell ref="D87:D91"/>
    <mergeCell ref="B73:B75"/>
    <mergeCell ref="C73:C75"/>
    <mergeCell ref="B76:B78"/>
    <mergeCell ref="C76:C78"/>
    <mergeCell ref="D60:D62"/>
    <mergeCell ref="C63:C64"/>
    <mergeCell ref="D25:D28"/>
    <mergeCell ref="C25:C28"/>
    <mergeCell ref="B25:B28"/>
    <mergeCell ref="D31:D32"/>
    <mergeCell ref="C31:C32"/>
    <mergeCell ref="B31:B32"/>
    <mergeCell ref="D92:D93"/>
    <mergeCell ref="A87:A91"/>
    <mergeCell ref="B84:B86"/>
    <mergeCell ref="C84:C86"/>
    <mergeCell ref="D84:D86"/>
    <mergeCell ref="D76:D78"/>
    <mergeCell ref="B87:B91"/>
    <mergeCell ref="C87:C91"/>
    <mergeCell ref="A76:A78"/>
    <mergeCell ref="A84:A86"/>
    <mergeCell ref="A92:A93"/>
    <mergeCell ref="B92:B93"/>
    <mergeCell ref="C92:C93"/>
    <mergeCell ref="A60:A62"/>
    <mergeCell ref="B60:B62"/>
    <mergeCell ref="C60:C62"/>
    <mergeCell ref="A63:A64"/>
    <mergeCell ref="B63:B64"/>
    <mergeCell ref="B70:B71"/>
    <mergeCell ref="A73:A75"/>
    <mergeCell ref="A82:A83"/>
    <mergeCell ref="B82:B83"/>
    <mergeCell ref="C82:C83"/>
    <mergeCell ref="D82:D83"/>
    <mergeCell ref="D63:D64"/>
    <mergeCell ref="A70:A71"/>
    <mergeCell ref="C70:C71"/>
    <mergeCell ref="D70:D71"/>
    <mergeCell ref="D73:D75"/>
  </mergeCells>
  <printOptions horizontalCentered="1"/>
  <pageMargins left="0" right="0" top="0.3937007874015748" bottom="0" header="0.11811023622047245" footer="0"/>
  <pageSetup fitToHeight="3" horizontalDpi="600" verticalDpi="600" orientation="landscape" paperSize="9" scale="43" r:id="rId1"/>
  <rowBreaks count="3" manualBreakCount="3">
    <brk id="24" max="17" man="1"/>
    <brk id="40" max="17" man="1"/>
    <brk id="6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Альошина Світлана Євгенівна</cp:lastModifiedBy>
  <cp:lastPrinted>2019-12-17T12:26:23Z</cp:lastPrinted>
  <dcterms:created xsi:type="dcterms:W3CDTF">2018-12-12T06:55:55Z</dcterms:created>
  <dcterms:modified xsi:type="dcterms:W3CDTF">2019-12-21T11:49:40Z</dcterms:modified>
  <cp:category/>
  <cp:version/>
  <cp:contentType/>
  <cp:contentStatus/>
</cp:coreProperties>
</file>