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210" activeTab="0"/>
  </bookViews>
  <sheets>
    <sheet name="дод.6" sheetId="1" r:id="rId1"/>
  </sheets>
  <definedNames>
    <definedName name="_xlfn.AGGREGATE" hidden="1">#NAME?</definedName>
    <definedName name="_xlnm.Print_Titles" localSheetId="0">'дод.6'!$B:$L,'дод.6'!$8:$10</definedName>
  </definedNames>
  <calcPr fullCalcOnLoad="1"/>
</workbook>
</file>

<file path=xl/sharedStrings.xml><?xml version="1.0" encoding="utf-8"?>
<sst xmlns="http://schemas.openxmlformats.org/spreadsheetml/2006/main" count="235" uniqueCount="188">
  <si>
    <t>Виконавчий комітет Охтирської міської ради</t>
  </si>
  <si>
    <t>Капітальні видатки</t>
  </si>
  <si>
    <t>Відділ освіти Охтирської міської ради</t>
  </si>
  <si>
    <t>Відділ охорони здоров'я Охтирської міської ради</t>
  </si>
  <si>
    <t>Багатопрофільна стаціонарна медична допомога населенню</t>
  </si>
  <si>
    <t>Управління соціального захисту населення Охтирської міської ради</t>
  </si>
  <si>
    <t>Відділ культури і туризму Охтирської міської ради</t>
  </si>
  <si>
    <t>Управління капітального будівництва та  житлово-комунального господарства Охтирської міської ради</t>
  </si>
  <si>
    <t>Реконструкція міського парку</t>
  </si>
  <si>
    <t>до рішення міської ради</t>
  </si>
  <si>
    <t>0456</t>
  </si>
  <si>
    <t>0490</t>
  </si>
  <si>
    <t>0620</t>
  </si>
  <si>
    <t>0111</t>
  </si>
  <si>
    <t>0443</t>
  </si>
  <si>
    <t>0910</t>
  </si>
  <si>
    <t>0921</t>
  </si>
  <si>
    <t>0731</t>
  </si>
  <si>
    <t>0722</t>
  </si>
  <si>
    <t>1010</t>
  </si>
  <si>
    <t>1020</t>
  </si>
  <si>
    <t>2010</t>
  </si>
  <si>
    <t>0210000</t>
  </si>
  <si>
    <t>1</t>
  </si>
  <si>
    <t>0210160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</si>
  <si>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</si>
  <si>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</si>
  <si>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0200000</t>
  </si>
  <si>
    <t>0600000</t>
  </si>
  <si>
    <t>0610000</t>
  </si>
  <si>
    <t>0611010</t>
  </si>
  <si>
    <t>Надання дошкільної освіти</t>
  </si>
  <si>
    <t>0611020</t>
  </si>
  <si>
    <t>Надання загальної середньої освіти загальноосвітніми навчальними закладами ( в т. ч. школою-дитячим садком, інтернатом при школі), спеціалізованими школами, ліцеями, гімназіями, колегіумами</t>
  </si>
  <si>
    <t>0700000</t>
  </si>
  <si>
    <t>0710000</t>
  </si>
  <si>
    <t>0712010</t>
  </si>
  <si>
    <t>0712100</t>
  </si>
  <si>
    <t>2100</t>
  </si>
  <si>
    <t>Стоматологічна допомога населенню</t>
  </si>
  <si>
    <t>0712110</t>
  </si>
  <si>
    <t>2110</t>
  </si>
  <si>
    <t>Первинна медико-санітарна допомога населенню</t>
  </si>
  <si>
    <t>0712111</t>
  </si>
  <si>
    <t>2111</t>
  </si>
  <si>
    <t>0725</t>
  </si>
  <si>
    <t>Первинна медична допомога населенню, що надається центрами первинної медичної (медико-санітарної) допомоги</t>
  </si>
  <si>
    <t>0800000</t>
  </si>
  <si>
    <t>0810000</t>
  </si>
  <si>
    <t>0810160</t>
  </si>
  <si>
    <t>0813030</t>
  </si>
  <si>
    <t>3030</t>
  </si>
  <si>
    <t>Надання пільг з оплати послуг зв`язку,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</si>
  <si>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1000000</t>
  </si>
  <si>
    <t>1010000</t>
  </si>
  <si>
    <t>0828</t>
  </si>
  <si>
    <t>Забезпечення діяльності палаців i будинків культури, клубів, центрів дозвілля та iнших клубних закладів</t>
  </si>
  <si>
    <t>1200000</t>
  </si>
  <si>
    <t>1210000</t>
  </si>
  <si>
    <t>1216015</t>
  </si>
  <si>
    <t>6015</t>
  </si>
  <si>
    <t>Забезпечення надійної та безперебійної експлуатації ліфтів</t>
  </si>
  <si>
    <t>1216030</t>
  </si>
  <si>
    <t>6030</t>
  </si>
  <si>
    <t>Організація благоустрою населених пунктів</t>
  </si>
  <si>
    <t>1217330</t>
  </si>
  <si>
    <t>7330</t>
  </si>
  <si>
    <t>Реалізація інших заходів щодо соціально-економічного розвитку територій</t>
  </si>
  <si>
    <t>1217461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</si>
  <si>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</si>
  <si>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</si>
  <si>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Капітальний ремонт даху ЗОШ №1</t>
  </si>
  <si>
    <t>1217321</t>
  </si>
  <si>
    <t>7321</t>
  </si>
  <si>
    <t>Будівництво освітніх установ та закладів</t>
  </si>
  <si>
    <t>1217322</t>
  </si>
  <si>
    <t>7322</t>
  </si>
  <si>
    <t>Будівництво медичних установ та закладів</t>
  </si>
  <si>
    <t>1217324</t>
  </si>
  <si>
    <t>7324</t>
  </si>
  <si>
    <t>Будівництво установ та закладів культури</t>
  </si>
  <si>
    <t>3700000</t>
  </si>
  <si>
    <t>Управління фінансів та економіки Охтирської міської ради</t>
  </si>
  <si>
    <t>3710000</t>
  </si>
  <si>
    <t>9750</t>
  </si>
  <si>
    <t>0180</t>
  </si>
  <si>
    <t>Субвенція з місцевого бюджету на співфінансування інвестиційних проектів</t>
  </si>
  <si>
    <t>0218220</t>
  </si>
  <si>
    <t>8220</t>
  </si>
  <si>
    <t>0380</t>
  </si>
  <si>
    <t>Заходи та роботи з мобілізаційної підготовки місцевого значення</t>
  </si>
  <si>
    <t>Забезпечення діяльності бібліотек</t>
  </si>
  <si>
    <t>4030</t>
  </si>
  <si>
    <t>0824</t>
  </si>
  <si>
    <t>1011100</t>
  </si>
  <si>
    <t>1100</t>
  </si>
  <si>
    <t>0960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</si>
  <si>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</si>
  <si>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Секретар міської ради</t>
  </si>
  <si>
    <t>0611160</t>
  </si>
  <si>
    <t>Інші програми, заклади та заходи у сфері освіти</t>
  </si>
  <si>
    <t>0710160</t>
  </si>
  <si>
    <t>Капітальний ремонт санвузлів з системами водопостачання та водовідведення  КЗ"ОМЦКіД"</t>
  </si>
  <si>
    <t>Додаток № 5
до рішення Охтирської міської ради
від _______________  № ________</t>
  </si>
  <si>
    <t>Код Програмної класифікації видатків та кредитування місцевих бюджетів</t>
  </si>
  <si>
    <t xml:space="preserve">Код Типової програмної класифікації видатків та кредитування місцевих бюджетів </t>
  </si>
  <si>
    <t>Код Функціональної класифікації видатків та кредитування бюджету</t>
  </si>
  <si>
    <t xml:space="preserve">Найменування головного розпорядника коштів місцевого бюджету/відповідального виконавця,найменування бюджетної програми/підпрограми згідно з Типовою програмною класифікацією видатків та кредитування місцевих бюджетів </t>
  </si>
  <si>
    <t xml:space="preserve">Найменування об’єкта відповідно  до проектно- кошторисної документації </t>
  </si>
  <si>
    <t>УСЬОГО</t>
  </si>
  <si>
    <t>Строк реалізації об’єкта (рік початку і завершення)</t>
  </si>
  <si>
    <t>Загальна вартість об’єкта, гривень</t>
  </si>
  <si>
    <t>Обсяг видатків бюджету розвитку, гривень</t>
  </si>
  <si>
    <t>Рівень 
будівельної готовності об’єкта на кінець бюджетного періоду, 
%</t>
  </si>
  <si>
    <t>Забезпечення діяльності музеїв i виставок</t>
  </si>
  <si>
    <t>Капітальні видатки (проект Бюджету участі)</t>
  </si>
  <si>
    <t>Капітальні видатки (проекти Бюджету участі)</t>
  </si>
  <si>
    <t>Будівництво водогінної мережі по вул.Слобідська-В.Симона, вул.Гоголя, вул.Індустріальна</t>
  </si>
  <si>
    <t>Внесено зміни</t>
  </si>
  <si>
    <t>Затверджено з урахуванням змін</t>
  </si>
  <si>
    <t>Затверджено</t>
  </si>
  <si>
    <t>"Розподіл коштів бюджету розвитку за об'єктами у 2019 році"</t>
  </si>
  <si>
    <t>Зміни до додатку 5 рішення  міської ради "Про бюджет міста на 2019 рік"</t>
  </si>
  <si>
    <t>Будівництво світлофорних об'єктів                              (ЗОШ № 4, ЗОШ № 9)</t>
  </si>
  <si>
    <t>Капітальний ремонт ліфтів, проведення позачергового технічного огляду та експертного обстеження ліфтів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</si>
  <si>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</si>
  <si>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0219800</t>
  </si>
  <si>
    <t>0217350</t>
  </si>
  <si>
    <t>7350</t>
  </si>
  <si>
    <t>Інші заходи, пов'язані з економічною діяльністю</t>
  </si>
  <si>
    <t>7693</t>
  </si>
  <si>
    <t>0217693</t>
  </si>
  <si>
    <t>0217670</t>
  </si>
  <si>
    <t>7670</t>
  </si>
  <si>
    <t>Внески до статутного капіталу суб’єктів господарювання</t>
  </si>
  <si>
    <t>Розроблення схем планування та забудови територій (містобудівної документації)</t>
  </si>
  <si>
    <t>Проведення державної експертизи проектів землеустрою щодо організації та встановлення меж територій природно-заповідного фонду та прибрежно-захисних смуг</t>
  </si>
  <si>
    <t>Капітальний ремонт покрівлі ЦРД «Калинка»</t>
  </si>
  <si>
    <t xml:space="preserve">Капітальний ремонт приміщень першого поверху  Охтирської дитячої музичної школи ім. П.С.Білинника з виготовленням кошторисної документації й проведенням технічного та авторського нагляду </t>
  </si>
  <si>
    <t>Капітальний ремонт ліфтів ОСББ «Світанок»</t>
  </si>
  <si>
    <t>1216013</t>
  </si>
  <si>
    <t>6013</t>
  </si>
  <si>
    <t>Забезпечення діяльності водопровідно-каналізаційного господарства</t>
  </si>
  <si>
    <t xml:space="preserve">Капітальний ремонт каналізаційної системи внутрішньобудинкового проїзду по вул. Широка 9а, вул. Широка 9б, вул. Шевченко 2а  </t>
  </si>
  <si>
    <t>Капітальний ремонт дороги (вул.8 Березня)</t>
  </si>
  <si>
    <t>Капітальні трансферти</t>
  </si>
  <si>
    <t>1216017</t>
  </si>
  <si>
    <t>6017</t>
  </si>
  <si>
    <t>Інша діяльність, пов`язана з експлуатацією об`єктів житлово-комунального господарства</t>
  </si>
  <si>
    <t>Капітальний ремонт даху над приміщенням басейну та козирків над входами будівлі  ЦРД «Калинка»</t>
  </si>
  <si>
    <t>Капітальний ремонт приміщення харчоблоку ЗОШ № 1</t>
  </si>
  <si>
    <t>Капітальний ремонт приміщення за адресою вул. Сумська,55 з виготовленням проектно-кошторисної документації, проведенням експертизи кошторисної вартості капітального ремонту, авторського  й технічного нагляду</t>
  </si>
  <si>
    <t>Капітальний ремонт тротуарів (вул.Перемоги) з виготовленням проектно-кошторисної документації</t>
  </si>
  <si>
    <t>Капітальний ремонт дороги (вул.Батюка) ( з облаштуванням  системи  водовідведення талих та дощових вод каналізації)</t>
  </si>
  <si>
    <t>Для проведення співфінансування робіт по будівництву об’єкту «Центральна районна лікарня по вул. Петропавлівська (Петровського), 15 в м.Охтирка (розширення)»</t>
  </si>
  <si>
    <t>0611090</t>
  </si>
  <si>
    <t>1090</t>
  </si>
  <si>
    <t>Надання позашкільної освіти позашкільними закладами освіти, заходи із позашкільної роботи з дітьми</t>
  </si>
  <si>
    <t>1218330</t>
  </si>
  <si>
    <t>8330</t>
  </si>
  <si>
    <t>0513</t>
  </si>
  <si>
    <t>Інша діяльність у сфері екології та охорони природних ресурсів</t>
  </si>
  <si>
    <t>Капітальний ремонт внутрішньо-будинкових проїздів (пров.Дачний 4, вул.Київська,103, вул.Київська 107, вул.Ярославського,17) з виготовленням  проектно-кошторисної документації</t>
  </si>
  <si>
    <t>Капітальний ремонт території ДНЗ "Теремок"</t>
  </si>
  <si>
    <t>Придбання машини для вивезення твердих побутових відходів (співфінансування)</t>
  </si>
  <si>
    <t>Виготовлення ПКД на капітальний ремонт каналізаційного колектора по вул.Київській</t>
  </si>
  <si>
    <t xml:space="preserve"> 
Будівництво  інших об'єктів комунальної власності</t>
  </si>
  <si>
    <t>Будівництво мультифункціональних майданчиків для занять ігровими видами спорту</t>
  </si>
  <si>
    <t>Валентина ПОПОВИЧ</t>
  </si>
  <si>
    <t>0615031</t>
  </si>
  <si>
    <t>0810</t>
  </si>
  <si>
    <t>Утримання та навчально-тренувальна робота комунальних дитячо-юнацьких спортивних шкіл</t>
  </si>
  <si>
    <t>Придбання автогрейдеру</t>
  </si>
  <si>
    <t>Виготовлення проектно-кошторисної документації на будівництво закритої дощової каналізації по вул. Батюка, 24, 26</t>
  </si>
  <si>
    <t>Виготовлення проектно-кошторисної документації на капітальний ремонт даху ДНЗ "Сонечко"</t>
  </si>
  <si>
    <t>Придбання шкільного автобусу (співфінансування)</t>
  </si>
  <si>
    <t>Капітальний ремонт тротуарів по вул.Перемоги, пров. Юріївский, вул. Сумська, вул.Широка</t>
  </si>
  <si>
    <t>0219270</t>
  </si>
  <si>
    <t>9270</t>
  </si>
  <si>
    <t>Субвенції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</si>
  <si>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Проведення капітального ремонту адміністративного приміщення за адресою: м.Охтирка, вул. Незалежності, 5, з виготовленням ПКД та проведенням експертизи</t>
  </si>
  <si>
    <t>Капітальний ремонт арки входу в міський парк</t>
  </si>
  <si>
    <t>Коригування ПКД проекту "Реставрація пам'ятки архітектури місцевого значення Чоловічої гімназії з пристосуванням під корпус гімназії по вул.Сумська, 4 у м.Охтирка Сумської області"</t>
  </si>
  <si>
    <t>На прибання навісного обладнеання (2 щіток з бункерами для прибирання тротуарів та доріг міста)</t>
  </si>
  <si>
    <t>0610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</si>
  <si>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</si>
  <si>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Виготовлення ПКД та проведення експертної оцінки  капітального ремонту мосту  по вул. Батюка, капітальний ремонт мосту вул.Батюка</t>
  </si>
  <si>
    <t>від 20.12.2019 № 1831-МР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</si>
</sst>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</numFmts>
  <fonts count="63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6"/>
      <name val="Times New Roman"/>
      <family val="1"/>
    </font>
    <font>
      <i/>
      <sz val="10"/>
      <name val="Times New Roman"/>
      <family val="1"/>
    </font>
    <font>
      <sz val="13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b/>
      <sz val="10"/>
      <color indexed="8"/>
      <name val="Times New Roman"/>
      <family val="1"/>
    </font>
    <font>
      <sz val="13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 Cyr"/>
      <family val="0"/>
    </font>
    <font>
      <b/>
      <sz val="14"/>
      <color indexed="8"/>
      <name val="Arial"/>
      <family val="2"/>
    </font>
    <font>
      <b/>
      <sz val="14"/>
      <color indexed="8"/>
      <name val="Times New Roman"/>
      <family val="1"/>
    </font>
    <font>
      <sz val="14"/>
      <color indexed="8"/>
      <name val="Times New Roman Cyr"/>
      <family val="0"/>
    </font>
    <font>
      <i/>
      <sz val="14"/>
      <color indexed="8"/>
      <name val="Times New Roman Cyr"/>
      <family val="0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sz val="14"/>
      <name val="Times New Roman Cyr"/>
      <family val="0"/>
    </font>
    <font>
      <b/>
      <i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theme="1"/>
      <name val="Calibri"/>
      <family val="2"/>
    </font>
    <font>
      <sz val="14"/>
      <color theme="1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6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9" fillId="0" borderId="0">
      <alignment/>
      <protection/>
    </xf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23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6" fillId="13" borderId="1" applyNumberFormat="0" applyAlignment="0" applyProtection="0"/>
    <xf numFmtId="0" fontId="6" fillId="7" borderId="1" applyNumberFormat="0" applyAlignment="0" applyProtection="0"/>
    <xf numFmtId="0" fontId="7" fillId="24" borderId="2" applyNumberFormat="0" applyAlignment="0" applyProtection="0"/>
    <xf numFmtId="0" fontId="14" fillId="24" borderId="1" applyNumberFormat="0" applyAlignment="0" applyProtection="0"/>
    <xf numFmtId="0" fontId="21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4" fillId="6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9" fillId="0" borderId="0">
      <alignment/>
      <protection/>
    </xf>
    <xf numFmtId="0" fontId="22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6" fillId="0" borderId="0">
      <alignment vertical="top"/>
      <protection/>
    </xf>
    <xf numFmtId="0" fontId="8" fillId="0" borderId="6" applyNumberFormat="0" applyFill="0" applyAlignment="0" applyProtection="0"/>
    <xf numFmtId="0" fontId="11" fillId="0" borderId="7" applyNumberFormat="0" applyFill="0" applyAlignment="0" applyProtection="0"/>
    <xf numFmtId="0" fontId="9" fillId="25" borderId="8" applyNumberFormat="0" applyAlignment="0" applyProtection="0"/>
    <xf numFmtId="0" fontId="9" fillId="25" borderId="8" applyNumberFormat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28" fillId="26" borderId="1" applyNumberFormat="0" applyAlignment="0" applyProtection="0"/>
    <xf numFmtId="0" fontId="61" fillId="0" borderId="0">
      <alignment/>
      <protection/>
    </xf>
    <xf numFmtId="0" fontId="61" fillId="0" borderId="0">
      <alignment/>
      <protection/>
    </xf>
    <xf numFmtId="0" fontId="19" fillId="0" borderId="0">
      <alignment/>
      <protection/>
    </xf>
    <xf numFmtId="0" fontId="61" fillId="0" borderId="0">
      <alignment/>
      <protection/>
    </xf>
    <xf numFmtId="0" fontId="23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10" borderId="10" applyNumberFormat="0" applyFont="0" applyAlignment="0" applyProtection="0"/>
    <xf numFmtId="0" fontId="0" fillId="10" borderId="10" applyNumberFormat="0" applyFont="0" applyAlignment="0" applyProtection="0"/>
    <xf numFmtId="191" fontId="1" fillId="0" borderId="0" applyFont="0" applyFill="0" applyBorder="0" applyAlignment="0" applyProtection="0"/>
    <xf numFmtId="0" fontId="7" fillId="26" borderId="2" applyNumberFormat="0" applyAlignment="0" applyProtection="0"/>
    <xf numFmtId="0" fontId="17" fillId="0" borderId="11" applyNumberFormat="0" applyFill="0" applyAlignment="0" applyProtection="0"/>
    <xf numFmtId="0" fontId="29" fillId="13" borderId="0" applyNumberFormat="0" applyBorder="0" applyAlignment="0" applyProtection="0"/>
    <xf numFmtId="0" fontId="18" fillId="0" borderId="0">
      <alignment/>
      <protection/>
    </xf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4" borderId="0" applyNumberFormat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25" fillId="0" borderId="0" xfId="0" applyNumberFormat="1" applyFont="1" applyFill="1" applyAlignment="1" applyProtection="1">
      <alignment/>
      <protection/>
    </xf>
    <xf numFmtId="0" fontId="25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30" fillId="0" borderId="0" xfId="0" applyNumberFormat="1" applyFont="1" applyFill="1" applyAlignment="1" applyProtection="1">
      <alignment/>
      <protection/>
    </xf>
    <xf numFmtId="0" fontId="30" fillId="0" borderId="0" xfId="0" applyFont="1" applyFill="1" applyAlignment="1">
      <alignment/>
    </xf>
    <xf numFmtId="0" fontId="30" fillId="0" borderId="0" xfId="0" applyFont="1" applyBorder="1" applyAlignment="1">
      <alignment horizontal="center" vertical="center" wrapText="1"/>
    </xf>
    <xf numFmtId="49" fontId="30" fillId="0" borderId="0" xfId="0" applyNumberFormat="1" applyFont="1" applyBorder="1" applyAlignment="1">
      <alignment horizontal="center" vertical="center" wrapText="1"/>
    </xf>
    <xf numFmtId="192" fontId="31" fillId="0" borderId="0" xfId="0" applyNumberFormat="1" applyFont="1" applyBorder="1" applyAlignment="1">
      <alignment vertical="justify"/>
    </xf>
    <xf numFmtId="3" fontId="31" fillId="0" borderId="0" xfId="0" applyNumberFormat="1" applyFont="1" applyBorder="1" applyAlignment="1">
      <alignment vertical="justify"/>
    </xf>
    <xf numFmtId="0" fontId="0" fillId="0" borderId="0" xfId="0" applyNumberFormat="1" applyFont="1" applyFill="1" applyAlignment="1" applyProtection="1">
      <alignment vertical="center"/>
      <protection/>
    </xf>
    <xf numFmtId="192" fontId="31" fillId="0" borderId="0" xfId="0" applyNumberFormat="1" applyFont="1" applyBorder="1" applyAlignment="1">
      <alignment vertical="center"/>
    </xf>
    <xf numFmtId="49" fontId="0" fillId="0" borderId="0" xfId="0" applyNumberFormat="1" applyFont="1" applyFill="1" applyAlignment="1" applyProtection="1">
      <alignment/>
      <protection/>
    </xf>
    <xf numFmtId="0" fontId="30" fillId="0" borderId="0" xfId="0" applyFont="1" applyBorder="1" applyAlignment="1">
      <alignment vertical="center" wrapText="1"/>
    </xf>
    <xf numFmtId="0" fontId="33" fillId="0" borderId="0" xfId="0" applyNumberFormat="1" applyFont="1" applyFill="1" applyAlignment="1" applyProtection="1">
      <alignment/>
      <protection/>
    </xf>
    <xf numFmtId="0" fontId="33" fillId="0" borderId="0" xfId="0" applyFont="1" applyFill="1" applyAlignment="1">
      <alignment/>
    </xf>
    <xf numFmtId="0" fontId="34" fillId="0" borderId="0" xfId="0" applyNumberFormat="1" applyFont="1" applyFill="1" applyAlignment="1" applyProtection="1">
      <alignment/>
      <protection/>
    </xf>
    <xf numFmtId="0" fontId="34" fillId="0" borderId="0" xfId="0" applyFont="1" applyFill="1" applyAlignment="1">
      <alignment/>
    </xf>
    <xf numFmtId="0" fontId="35" fillId="0" borderId="0" xfId="0" applyNumberFormat="1" applyFont="1" applyFill="1" applyAlignment="1" applyProtection="1">
      <alignment/>
      <protection/>
    </xf>
    <xf numFmtId="0" fontId="3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6" fillId="0" borderId="0" xfId="0" applyNumberFormat="1" applyFont="1" applyFill="1" applyAlignment="1" applyProtection="1">
      <alignment/>
      <protection/>
    </xf>
    <xf numFmtId="0" fontId="36" fillId="0" borderId="0" xfId="0" applyFont="1" applyFill="1" applyAlignment="1">
      <alignment/>
    </xf>
    <xf numFmtId="0" fontId="25" fillId="0" borderId="0" xfId="0" applyFont="1" applyAlignment="1">
      <alignment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ont="1" applyFill="1" applyAlignment="1" applyProtection="1">
      <alignment/>
      <protection/>
    </xf>
    <xf numFmtId="0" fontId="37" fillId="0" borderId="0" xfId="0" applyFont="1" applyAlignment="1">
      <alignment horizontal="left"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NumberFormat="1" applyFont="1" applyFill="1" applyAlignment="1" applyProtection="1">
      <alignment/>
      <protection/>
    </xf>
    <xf numFmtId="49" fontId="25" fillId="0" borderId="0" xfId="0" applyNumberFormat="1" applyFont="1" applyFill="1" applyAlignment="1" applyProtection="1">
      <alignment/>
      <protection/>
    </xf>
    <xf numFmtId="0" fontId="40" fillId="0" borderId="0" xfId="0" applyNumberFormat="1" applyFont="1" applyFill="1" applyAlignment="1" applyProtection="1">
      <alignment/>
      <protection/>
    </xf>
    <xf numFmtId="0" fontId="37" fillId="0" borderId="0" xfId="0" applyFont="1" applyAlignment="1">
      <alignment/>
    </xf>
    <xf numFmtId="0" fontId="32" fillId="0" borderId="0" xfId="0" applyFont="1" applyBorder="1" applyAlignment="1">
      <alignment horizontal="center"/>
    </xf>
    <xf numFmtId="192" fontId="41" fillId="0" borderId="12" xfId="95" applyNumberFormat="1" applyFont="1" applyFill="1" applyBorder="1" applyAlignment="1">
      <alignment horizontal="center" vertical="center"/>
      <protection/>
    </xf>
    <xf numFmtId="192" fontId="41" fillId="0" borderId="12" xfId="95" applyNumberFormat="1" applyFont="1" applyFill="1" applyBorder="1" applyAlignment="1">
      <alignment horizontal="center" vertical="center" wrapText="1"/>
      <protection/>
    </xf>
    <xf numFmtId="2" fontId="62" fillId="0" borderId="12" xfId="0" applyNumberFormat="1" applyFont="1" applyBorder="1" applyAlignment="1" quotePrefix="1">
      <alignment vertical="center" wrapText="1"/>
    </xf>
    <xf numFmtId="0" fontId="44" fillId="10" borderId="12" xfId="0" applyFont="1" applyFill="1" applyBorder="1" applyAlignment="1">
      <alignment horizontal="center" vertical="center"/>
    </xf>
    <xf numFmtId="49" fontId="44" fillId="10" borderId="12" xfId="0" applyNumberFormat="1" applyFont="1" applyFill="1" applyBorder="1" applyAlignment="1">
      <alignment horizontal="center" vertical="center"/>
    </xf>
    <xf numFmtId="49" fontId="45" fillId="10" borderId="12" xfId="0" applyNumberFormat="1" applyFont="1" applyFill="1" applyBorder="1" applyAlignment="1">
      <alignment horizontal="center" vertical="center"/>
    </xf>
    <xf numFmtId="0" fontId="44" fillId="10" borderId="12" xfId="0" applyFont="1" applyFill="1" applyBorder="1" applyAlignment="1">
      <alignment vertical="center" wrapText="1"/>
    </xf>
    <xf numFmtId="192" fontId="46" fillId="10" borderId="12" xfId="95" applyNumberFormat="1" applyFont="1" applyFill="1" applyBorder="1" applyAlignment="1">
      <alignment vertical="center"/>
      <protection/>
    </xf>
    <xf numFmtId="4" fontId="46" fillId="10" borderId="12" xfId="95" applyNumberFormat="1" applyFont="1" applyFill="1" applyBorder="1" applyAlignment="1">
      <alignment vertical="center"/>
      <protection/>
    </xf>
    <xf numFmtId="3" fontId="46" fillId="10" borderId="12" xfId="95" applyNumberFormat="1" applyFont="1" applyFill="1" applyBorder="1" applyAlignment="1">
      <alignment vertical="center"/>
      <protection/>
    </xf>
    <xf numFmtId="0" fontId="44" fillId="0" borderId="12" xfId="0" applyFont="1" applyFill="1" applyBorder="1" applyAlignment="1">
      <alignment horizontal="center" vertical="center"/>
    </xf>
    <xf numFmtId="49" fontId="44" fillId="0" borderId="12" xfId="0" applyNumberFormat="1" applyFont="1" applyFill="1" applyBorder="1" applyAlignment="1">
      <alignment horizontal="center" vertical="center"/>
    </xf>
    <xf numFmtId="49" fontId="45" fillId="0" borderId="12" xfId="0" applyNumberFormat="1" applyFont="1" applyBorder="1" applyAlignment="1">
      <alignment horizontal="center" vertical="center"/>
    </xf>
    <xf numFmtId="0" fontId="44" fillId="0" borderId="12" xfId="0" applyFont="1" applyFill="1" applyBorder="1" applyAlignment="1">
      <alignment vertical="center" wrapText="1"/>
    </xf>
    <xf numFmtId="192" fontId="46" fillId="0" borderId="12" xfId="95" applyNumberFormat="1" applyFont="1" applyBorder="1" applyAlignment="1">
      <alignment vertical="center"/>
      <protection/>
    </xf>
    <xf numFmtId="4" fontId="46" fillId="0" borderId="12" xfId="95" applyNumberFormat="1" applyFont="1" applyFill="1" applyBorder="1" applyAlignment="1">
      <alignment vertical="center"/>
      <protection/>
    </xf>
    <xf numFmtId="3" fontId="46" fillId="0" borderId="12" xfId="95" applyNumberFormat="1" applyFont="1" applyFill="1" applyBorder="1" applyAlignment="1">
      <alignment vertical="center"/>
      <protection/>
    </xf>
    <xf numFmtId="49" fontId="47" fillId="0" borderId="12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vertical="center" wrapText="1"/>
    </xf>
    <xf numFmtId="192" fontId="43" fillId="0" borderId="12" xfId="95" applyNumberFormat="1" applyFont="1" applyBorder="1" applyAlignment="1">
      <alignment vertical="center"/>
      <protection/>
    </xf>
    <xf numFmtId="4" fontId="43" fillId="10" borderId="12" xfId="95" applyNumberFormat="1" applyFont="1" applyFill="1" applyBorder="1" applyAlignment="1">
      <alignment vertical="center"/>
      <protection/>
    </xf>
    <xf numFmtId="4" fontId="43" fillId="0" borderId="12" xfId="95" applyNumberFormat="1" applyFont="1" applyBorder="1" applyAlignment="1">
      <alignment vertical="center"/>
      <protection/>
    </xf>
    <xf numFmtId="3" fontId="43" fillId="0" borderId="12" xfId="95" applyNumberFormat="1" applyFont="1" applyFill="1" applyBorder="1" applyAlignment="1">
      <alignment vertical="center"/>
      <protection/>
    </xf>
    <xf numFmtId="49" fontId="43" fillId="0" borderId="12" xfId="0" applyNumberFormat="1" applyFont="1" applyBorder="1" applyAlignment="1" quotePrefix="1">
      <alignment horizontal="center" vertical="center" wrapText="1"/>
    </xf>
    <xf numFmtId="2" fontId="43" fillId="0" borderId="12" xfId="0" applyNumberFormat="1" applyFont="1" applyBorder="1" applyAlignment="1" quotePrefix="1">
      <alignment vertical="center" wrapText="1"/>
    </xf>
    <xf numFmtId="49" fontId="43" fillId="0" borderId="12" xfId="0" applyNumberFormat="1" applyFont="1" applyBorder="1" applyAlignment="1">
      <alignment horizontal="center" vertical="center" wrapText="1"/>
    </xf>
    <xf numFmtId="2" fontId="43" fillId="0" borderId="12" xfId="0" applyNumberFormat="1" applyFont="1" applyBorder="1" applyAlignment="1">
      <alignment vertical="center" wrapText="1"/>
    </xf>
    <xf numFmtId="192" fontId="43" fillId="0" borderId="12" xfId="95" applyNumberFormat="1" applyFont="1" applyBorder="1" applyAlignment="1">
      <alignment vertical="center" wrapText="1"/>
      <protection/>
    </xf>
    <xf numFmtId="192" fontId="42" fillId="0" borderId="12" xfId="95" applyNumberFormat="1" applyFont="1" applyBorder="1" applyAlignment="1">
      <alignment vertical="center" wrapText="1"/>
      <protection/>
    </xf>
    <xf numFmtId="0" fontId="47" fillId="0" borderId="12" xfId="0" applyFont="1" applyFill="1" applyBorder="1" applyAlignment="1">
      <alignment horizontal="center" vertical="center" wrapText="1"/>
    </xf>
    <xf numFmtId="49" fontId="62" fillId="0" borderId="12" xfId="0" applyNumberFormat="1" applyFont="1" applyBorder="1" applyAlignment="1" quotePrefix="1">
      <alignment horizontal="center" vertical="center" wrapText="1"/>
    </xf>
    <xf numFmtId="4" fontId="46" fillId="0" borderId="12" xfId="95" applyNumberFormat="1" applyFont="1" applyBorder="1" applyAlignment="1">
      <alignment vertical="center"/>
      <protection/>
    </xf>
    <xf numFmtId="0" fontId="48" fillId="0" borderId="12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vertical="center" wrapText="1"/>
    </xf>
    <xf numFmtId="192" fontId="49" fillId="0" borderId="12" xfId="95" applyNumberFormat="1" applyFont="1" applyBorder="1" applyAlignment="1">
      <alignment vertical="center"/>
      <protection/>
    </xf>
    <xf numFmtId="4" fontId="49" fillId="10" borderId="12" xfId="95" applyNumberFormat="1" applyFont="1" applyFill="1" applyBorder="1" applyAlignment="1">
      <alignment vertical="center"/>
      <protection/>
    </xf>
    <xf numFmtId="4" fontId="49" fillId="0" borderId="12" xfId="95" applyNumberFormat="1" applyFont="1" applyBorder="1" applyAlignment="1">
      <alignment vertical="center"/>
      <protection/>
    </xf>
    <xf numFmtId="3" fontId="49" fillId="0" borderId="12" xfId="95" applyNumberFormat="1" applyFont="1" applyFill="1" applyBorder="1" applyAlignment="1">
      <alignment vertical="center"/>
      <protection/>
    </xf>
    <xf numFmtId="3" fontId="43" fillId="10" borderId="12" xfId="95" applyNumberFormat="1" applyFont="1" applyFill="1" applyBorder="1" applyAlignment="1">
      <alignment vertical="center"/>
      <protection/>
    </xf>
    <xf numFmtId="192" fontId="43" fillId="0" borderId="12" xfId="95" applyNumberFormat="1" applyFont="1" applyFill="1" applyBorder="1" applyAlignment="1">
      <alignment vertical="center" wrapText="1"/>
      <protection/>
    </xf>
    <xf numFmtId="192" fontId="50" fillId="0" borderId="12" xfId="95" applyNumberFormat="1" applyFont="1" applyBorder="1" applyAlignment="1">
      <alignment vertical="center" wrapText="1"/>
      <protection/>
    </xf>
    <xf numFmtId="192" fontId="43" fillId="0" borderId="12" xfId="95" applyNumberFormat="1" applyFont="1" applyBorder="1" applyAlignment="1">
      <alignment horizontal="left" vertical="center" wrapText="1"/>
      <protection/>
    </xf>
    <xf numFmtId="0" fontId="50" fillId="0" borderId="12" xfId="0" applyFont="1" applyBorder="1" applyAlignment="1">
      <alignment vertical="center"/>
    </xf>
    <xf numFmtId="0" fontId="43" fillId="26" borderId="12" xfId="105" applyFont="1" applyFill="1" applyBorder="1" applyAlignment="1" quotePrefix="1">
      <alignment horizontal="center" vertical="center" wrapText="1"/>
      <protection/>
    </xf>
    <xf numFmtId="2" fontId="43" fillId="26" borderId="12" xfId="105" applyNumberFormat="1" applyFont="1" applyFill="1" applyBorder="1" applyAlignment="1" quotePrefix="1">
      <alignment horizontal="center" vertical="center" wrapText="1"/>
      <protection/>
    </xf>
    <xf numFmtId="2" fontId="43" fillId="26" borderId="12" xfId="105" applyNumberFormat="1" applyFont="1" applyFill="1" applyBorder="1" applyAlignment="1" quotePrefix="1">
      <alignment horizontal="left" vertical="center" wrapText="1"/>
      <protection/>
    </xf>
    <xf numFmtId="192" fontId="43" fillId="0" borderId="12" xfId="95" applyNumberFormat="1" applyFont="1" applyBorder="1" applyAlignment="1">
      <alignment horizontal="justify" vertical="center"/>
      <protection/>
    </xf>
    <xf numFmtId="192" fontId="43" fillId="0" borderId="12" xfId="95" applyNumberFormat="1" applyFont="1" applyFill="1" applyBorder="1" applyAlignment="1">
      <alignment vertical="center"/>
      <protection/>
    </xf>
    <xf numFmtId="4" fontId="43" fillId="0" borderId="12" xfId="95" applyNumberFormat="1" applyFont="1" applyFill="1" applyBorder="1" applyAlignment="1">
      <alignment vertical="center"/>
      <protection/>
    </xf>
    <xf numFmtId="49" fontId="62" fillId="0" borderId="12" xfId="0" applyNumberFormat="1" applyFont="1" applyBorder="1" applyAlignment="1">
      <alignment horizontal="center" vertical="center" wrapText="1"/>
    </xf>
    <xf numFmtId="2" fontId="62" fillId="0" borderId="12" xfId="0" applyNumberFormat="1" applyFont="1" applyBorder="1" applyAlignment="1">
      <alignment vertical="center" wrapText="1"/>
    </xf>
    <xf numFmtId="0" fontId="46" fillId="10" borderId="12" xfId="0" applyFont="1" applyFill="1" applyBorder="1" applyAlignment="1" quotePrefix="1">
      <alignment horizontal="center" vertical="center" wrapText="1"/>
    </xf>
    <xf numFmtId="0" fontId="46" fillId="10" borderId="12" xfId="0" applyFont="1" applyFill="1" applyBorder="1" applyAlignment="1">
      <alignment horizontal="center" vertical="center" wrapText="1"/>
    </xf>
    <xf numFmtId="2" fontId="46" fillId="10" borderId="12" xfId="0" applyNumberFormat="1" applyFont="1" applyFill="1" applyBorder="1" applyAlignment="1">
      <alignment horizontal="center" vertical="center" wrapText="1"/>
    </xf>
    <xf numFmtId="2" fontId="46" fillId="10" borderId="12" xfId="0" applyNumberFormat="1" applyFont="1" applyFill="1" applyBorder="1" applyAlignment="1" quotePrefix="1">
      <alignment vertical="center" wrapText="1"/>
    </xf>
    <xf numFmtId="0" fontId="46" fillId="26" borderId="12" xfId="0" applyFont="1" applyFill="1" applyBorder="1" applyAlignment="1" quotePrefix="1">
      <alignment horizontal="center" vertical="center" wrapText="1"/>
    </xf>
    <xf numFmtId="0" fontId="46" fillId="26" borderId="12" xfId="0" applyFont="1" applyFill="1" applyBorder="1" applyAlignment="1">
      <alignment horizontal="center" vertical="center" wrapText="1"/>
    </xf>
    <xf numFmtId="2" fontId="46" fillId="26" borderId="12" xfId="0" applyNumberFormat="1" applyFont="1" applyFill="1" applyBorder="1" applyAlignment="1">
      <alignment horizontal="center" vertical="center" wrapText="1"/>
    </xf>
    <xf numFmtId="2" fontId="46" fillId="26" borderId="12" xfId="0" applyNumberFormat="1" applyFont="1" applyFill="1" applyBorder="1" applyAlignment="1" quotePrefix="1">
      <alignment vertical="center" wrapText="1"/>
    </xf>
    <xf numFmtId="192" fontId="52" fillId="0" borderId="12" xfId="95" applyNumberFormat="1" applyFont="1" applyBorder="1" applyAlignment="1">
      <alignment vertical="center"/>
      <protection/>
    </xf>
    <xf numFmtId="0" fontId="47" fillId="0" borderId="12" xfId="0" applyFont="1" applyFill="1" applyBorder="1" applyAlignment="1">
      <alignment horizontal="center" vertical="center"/>
    </xf>
    <xf numFmtId="49" fontId="47" fillId="0" borderId="12" xfId="0" applyNumberFormat="1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left" vertical="center" wrapText="1"/>
    </xf>
    <xf numFmtId="0" fontId="36" fillId="27" borderId="12" xfId="0" applyFont="1" applyFill="1" applyBorder="1" applyAlignment="1">
      <alignment horizontal="center" vertical="center" wrapText="1"/>
    </xf>
    <xf numFmtId="49" fontId="36" fillId="27" borderId="12" xfId="0" applyNumberFormat="1" applyFont="1" applyFill="1" applyBorder="1" applyAlignment="1">
      <alignment horizontal="center" vertical="center" wrapText="1"/>
    </xf>
    <xf numFmtId="0" fontId="36" fillId="27" borderId="12" xfId="0" applyFont="1" applyFill="1" applyBorder="1" applyAlignment="1">
      <alignment vertical="center" wrapText="1"/>
    </xf>
    <xf numFmtId="192" fontId="46" fillId="27" borderId="12" xfId="0" applyNumberFormat="1" applyFont="1" applyFill="1" applyBorder="1" applyAlignment="1">
      <alignment vertical="center"/>
    </xf>
    <xf numFmtId="4" fontId="46" fillId="27" borderId="12" xfId="0" applyNumberFormat="1" applyFont="1" applyFill="1" applyBorder="1" applyAlignment="1">
      <alignment vertical="center"/>
    </xf>
    <xf numFmtId="3" fontId="46" fillId="27" borderId="12" xfId="0" applyNumberFormat="1" applyFont="1" applyFill="1" applyBorder="1" applyAlignment="1">
      <alignment vertical="center"/>
    </xf>
    <xf numFmtId="4" fontId="46" fillId="28" borderId="12" xfId="95" applyNumberFormat="1" applyFont="1" applyFill="1" applyBorder="1" applyAlignment="1">
      <alignment vertical="center"/>
      <protection/>
    </xf>
    <xf numFmtId="4" fontId="53" fillId="10" borderId="12" xfId="95" applyNumberFormat="1" applyFont="1" applyFill="1" applyBorder="1" applyAlignment="1">
      <alignment vertical="center"/>
      <protection/>
    </xf>
    <xf numFmtId="4" fontId="53" fillId="27" borderId="12" xfId="0" applyNumberFormat="1" applyFont="1" applyFill="1" applyBorder="1" applyAlignment="1">
      <alignment vertical="center"/>
    </xf>
    <xf numFmtId="0" fontId="47" fillId="0" borderId="13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 wrapText="1"/>
    </xf>
    <xf numFmtId="0" fontId="47" fillId="0" borderId="15" xfId="0" applyFont="1" applyFill="1" applyBorder="1" applyAlignment="1">
      <alignment horizontal="center" vertical="center" wrapText="1"/>
    </xf>
    <xf numFmtId="0" fontId="43" fillId="26" borderId="13" xfId="105" applyFont="1" applyFill="1" applyBorder="1" applyAlignment="1" quotePrefix="1">
      <alignment horizontal="center" vertical="center" wrapText="1"/>
      <protection/>
    </xf>
    <xf numFmtId="0" fontId="43" fillId="26" borderId="14" xfId="105" applyFont="1" applyFill="1" applyBorder="1" applyAlignment="1" quotePrefix="1">
      <alignment horizontal="center" vertical="center" wrapText="1"/>
      <protection/>
    </xf>
    <xf numFmtId="0" fontId="43" fillId="26" borderId="15" xfId="105" applyFont="1" applyFill="1" applyBorder="1" applyAlignment="1" quotePrefix="1">
      <alignment horizontal="center" vertical="center" wrapText="1"/>
      <protection/>
    </xf>
    <xf numFmtId="0" fontId="47" fillId="0" borderId="13" xfId="0" applyFont="1" applyFill="1" applyBorder="1" applyAlignment="1">
      <alignment horizontal="left" vertical="center" wrapText="1"/>
    </xf>
    <xf numFmtId="0" fontId="47" fillId="0" borderId="14" xfId="0" applyFont="1" applyFill="1" applyBorder="1" applyAlignment="1">
      <alignment horizontal="left" vertical="center" wrapText="1"/>
    </xf>
    <xf numFmtId="0" fontId="47" fillId="0" borderId="15" xfId="0" applyFont="1" applyFill="1" applyBorder="1" applyAlignment="1">
      <alignment horizontal="left" vertical="center" wrapText="1"/>
    </xf>
    <xf numFmtId="2" fontId="43" fillId="26" borderId="13" xfId="105" applyNumberFormat="1" applyFont="1" applyFill="1" applyBorder="1" applyAlignment="1" quotePrefix="1">
      <alignment horizontal="center" vertical="center" wrapText="1"/>
      <protection/>
    </xf>
    <xf numFmtId="2" fontId="43" fillId="26" borderId="14" xfId="105" applyNumberFormat="1" applyFont="1" applyFill="1" applyBorder="1" applyAlignment="1" quotePrefix="1">
      <alignment horizontal="center" vertical="center" wrapText="1"/>
      <protection/>
    </xf>
    <xf numFmtId="2" fontId="43" fillId="26" borderId="15" xfId="105" applyNumberFormat="1" applyFont="1" applyFill="1" applyBorder="1" applyAlignment="1" quotePrefix="1">
      <alignment horizontal="center" vertical="center" wrapText="1"/>
      <protection/>
    </xf>
    <xf numFmtId="2" fontId="43" fillId="26" borderId="13" xfId="105" applyNumberFormat="1" applyFont="1" applyFill="1" applyBorder="1" applyAlignment="1" quotePrefix="1">
      <alignment horizontal="left" vertical="center" wrapText="1"/>
      <protection/>
    </xf>
    <xf numFmtId="2" fontId="43" fillId="26" borderId="15" xfId="105" applyNumberFormat="1" applyFont="1" applyFill="1" applyBorder="1" applyAlignment="1" quotePrefix="1">
      <alignment horizontal="left" vertical="center" wrapText="1"/>
      <protection/>
    </xf>
    <xf numFmtId="2" fontId="43" fillId="26" borderId="14" xfId="105" applyNumberFormat="1" applyFont="1" applyFill="1" applyBorder="1" applyAlignment="1" quotePrefix="1">
      <alignment horizontal="left" vertical="center" wrapText="1"/>
      <protection/>
    </xf>
    <xf numFmtId="0" fontId="51" fillId="0" borderId="13" xfId="0" applyFont="1" applyFill="1" applyBorder="1" applyAlignment="1">
      <alignment horizontal="center" vertical="center" wrapText="1"/>
    </xf>
    <xf numFmtId="0" fontId="51" fillId="0" borderId="14" xfId="0" applyFont="1" applyFill="1" applyBorder="1" applyAlignment="1">
      <alignment horizontal="center" vertical="center" wrapText="1"/>
    </xf>
    <xf numFmtId="0" fontId="51" fillId="0" borderId="15" xfId="0" applyFont="1" applyFill="1" applyBorder="1" applyAlignment="1">
      <alignment horizontal="center" vertical="center" wrapText="1"/>
    </xf>
    <xf numFmtId="0" fontId="35" fillId="0" borderId="13" xfId="0" applyNumberFormat="1" applyFont="1" applyFill="1" applyBorder="1" applyAlignment="1" applyProtection="1">
      <alignment horizontal="center" vertical="center" wrapText="1"/>
      <protection/>
    </xf>
    <xf numFmtId="0" fontId="35" fillId="0" borderId="15" xfId="0" applyNumberFormat="1" applyFont="1" applyFill="1" applyBorder="1" applyAlignment="1" applyProtection="1">
      <alignment horizontal="center" vertical="center" wrapText="1"/>
      <protection/>
    </xf>
    <xf numFmtId="49" fontId="35" fillId="0" borderId="13" xfId="0" applyNumberFormat="1" applyFont="1" applyFill="1" applyBorder="1" applyAlignment="1" applyProtection="1">
      <alignment horizontal="center" vertical="center" wrapText="1"/>
      <protection/>
    </xf>
    <xf numFmtId="49" fontId="35" fillId="0" borderId="15" xfId="0" applyNumberFormat="1" applyFont="1" applyFill="1" applyBorder="1" applyAlignment="1" applyProtection="1">
      <alignment horizontal="center" vertical="center" wrapText="1"/>
      <protection/>
    </xf>
    <xf numFmtId="0" fontId="35" fillId="0" borderId="12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Alignment="1" applyProtection="1">
      <alignment horizontal="left" vertical="top"/>
      <protection/>
    </xf>
    <xf numFmtId="0" fontId="35" fillId="0" borderId="16" xfId="0" applyNumberFormat="1" applyFont="1" applyFill="1" applyBorder="1" applyAlignment="1" applyProtection="1">
      <alignment horizontal="center" vertical="center" wrapText="1"/>
      <protection/>
    </xf>
    <xf numFmtId="0" fontId="35" fillId="0" borderId="17" xfId="0" applyNumberFormat="1" applyFont="1" applyFill="1" applyBorder="1" applyAlignment="1" applyProtection="1">
      <alignment horizontal="center" vertical="center" wrapText="1"/>
      <protection/>
    </xf>
    <xf numFmtId="0" fontId="35" fillId="0" borderId="18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NumberFormat="1" applyFont="1" applyFill="1" applyAlignment="1" applyProtection="1">
      <alignment horizontal="left" wrapText="1"/>
      <protection/>
    </xf>
    <xf numFmtId="0" fontId="32" fillId="0" borderId="0" xfId="0" applyFont="1" applyAlignment="1">
      <alignment horizontal="center"/>
    </xf>
    <xf numFmtId="2" fontId="43" fillId="0" borderId="13" xfId="0" applyNumberFormat="1" applyFont="1" applyBorder="1" applyAlignment="1">
      <alignment horizontal="left" vertical="center" wrapText="1"/>
    </xf>
    <xf numFmtId="2" fontId="43" fillId="0" borderId="15" xfId="0" applyNumberFormat="1" applyFont="1" applyBorder="1" applyAlignment="1">
      <alignment horizontal="left" vertical="center" wrapText="1"/>
    </xf>
    <xf numFmtId="0" fontId="32" fillId="0" borderId="0" xfId="0" applyFont="1" applyBorder="1" applyAlignment="1">
      <alignment horizontal="center"/>
    </xf>
  </cellXfs>
  <cellStyles count="11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12" xfId="104"/>
    <cellStyle name="Обычный 14" xfId="105"/>
    <cellStyle name="Обычный 2" xfId="106"/>
    <cellStyle name="Обычный 3" xfId="107"/>
    <cellStyle name="Followed Hyperlink" xfId="108"/>
    <cellStyle name="Підсумок" xfId="109"/>
    <cellStyle name="Плохой" xfId="110"/>
    <cellStyle name="Поганий" xfId="111"/>
    <cellStyle name="Пояснение" xfId="112"/>
    <cellStyle name="Примечание" xfId="113"/>
    <cellStyle name="Примітка" xfId="114"/>
    <cellStyle name="Percent" xfId="115"/>
    <cellStyle name="Результат" xfId="116"/>
    <cellStyle name="Связанная ячейка" xfId="117"/>
    <cellStyle name="Середній" xfId="118"/>
    <cellStyle name="Стиль 1" xfId="119"/>
    <cellStyle name="Текст попередження" xfId="120"/>
    <cellStyle name="Текст пояснення" xfId="121"/>
    <cellStyle name="Текст предупреждения" xfId="122"/>
    <cellStyle name="Comma" xfId="123"/>
    <cellStyle name="Comma [0]" xfId="124"/>
    <cellStyle name="Хороший" xfId="1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1"/>
  <sheetViews>
    <sheetView showZeros="0" tabSelected="1" view="pageBreakPreview" zoomScaleSheetLayoutView="100" zoomScalePageLayoutView="0" workbookViewId="0" topLeftCell="F1">
      <selection activeCell="K4" sqref="K4"/>
    </sheetView>
  </sheetViews>
  <sheetFormatPr defaultColWidth="9.33203125" defaultRowHeight="12.75"/>
  <cols>
    <col min="1" max="1" width="3.83203125" style="3" hidden="1" customWidth="1"/>
    <col min="2" max="2" width="16" style="6" customWidth="1"/>
    <col min="3" max="3" width="14.83203125" style="17" customWidth="1"/>
    <col min="4" max="4" width="13.83203125" style="17" customWidth="1"/>
    <col min="5" max="5" width="61" style="15" customWidth="1"/>
    <col min="6" max="6" width="56.33203125" style="15" customWidth="1"/>
    <col min="7" max="7" width="16.5" style="3" customWidth="1"/>
    <col min="8" max="8" width="18.83203125" style="3" customWidth="1"/>
    <col min="9" max="9" width="20" style="3" customWidth="1"/>
    <col min="10" max="10" width="21.5" style="2" customWidth="1"/>
    <col min="11" max="11" width="19.66015625" style="2" customWidth="1"/>
    <col min="12" max="12" width="17.5" style="2" customWidth="1"/>
    <col min="13" max="16384" width="9.33203125" style="2" customWidth="1"/>
  </cols>
  <sheetData>
    <row r="1" spans="1:9" s="5" customFormat="1" ht="15.75">
      <c r="A1" s="4"/>
      <c r="B1" s="136"/>
      <c r="C1" s="136"/>
      <c r="D1" s="136"/>
      <c r="E1" s="136"/>
      <c r="F1" s="136"/>
      <c r="G1" s="136"/>
      <c r="H1" s="136"/>
      <c r="I1" s="136"/>
    </row>
    <row r="2" spans="11:12" ht="15">
      <c r="K2" s="140" t="s">
        <v>103</v>
      </c>
      <c r="L2" s="140"/>
    </row>
    <row r="3" spans="11:12" ht="15" customHeight="1">
      <c r="K3" s="28" t="s">
        <v>9</v>
      </c>
      <c r="L3" s="28"/>
    </row>
    <row r="4" spans="11:12" ht="15.75">
      <c r="K4" s="28" t="s">
        <v>187</v>
      </c>
      <c r="L4" s="28"/>
    </row>
    <row r="5" spans="2:10" ht="20.25">
      <c r="B5" s="141" t="s">
        <v>122</v>
      </c>
      <c r="C5" s="141"/>
      <c r="D5" s="141"/>
      <c r="E5" s="141"/>
      <c r="F5" s="141"/>
      <c r="G5" s="141"/>
      <c r="H5" s="141"/>
      <c r="I5" s="141"/>
      <c r="J5" s="141"/>
    </row>
    <row r="6" spans="1:10" ht="20.25">
      <c r="A6" s="1"/>
      <c r="B6" s="144" t="s">
        <v>121</v>
      </c>
      <c r="C6" s="144"/>
      <c r="D6" s="144"/>
      <c r="E6" s="144"/>
      <c r="F6" s="144"/>
      <c r="G6" s="144"/>
      <c r="H6" s="144"/>
      <c r="I6" s="144"/>
      <c r="J6" s="144"/>
    </row>
    <row r="7" spans="1:10" ht="20.25">
      <c r="A7" s="1"/>
      <c r="B7" s="40"/>
      <c r="C7" s="40"/>
      <c r="D7" s="40"/>
      <c r="E7" s="40"/>
      <c r="F7" s="40"/>
      <c r="G7" s="40"/>
      <c r="H7" s="40"/>
      <c r="I7" s="40"/>
      <c r="J7" s="40"/>
    </row>
    <row r="8" spans="1:12" ht="39.75" customHeight="1">
      <c r="A8" s="7"/>
      <c r="B8" s="133" t="s">
        <v>104</v>
      </c>
      <c r="C8" s="131" t="s">
        <v>105</v>
      </c>
      <c r="D8" s="131" t="s">
        <v>106</v>
      </c>
      <c r="E8" s="131" t="s">
        <v>107</v>
      </c>
      <c r="F8" s="131" t="s">
        <v>108</v>
      </c>
      <c r="G8" s="131" t="s">
        <v>110</v>
      </c>
      <c r="H8" s="131" t="s">
        <v>111</v>
      </c>
      <c r="I8" s="137" t="s">
        <v>112</v>
      </c>
      <c r="J8" s="138"/>
      <c r="K8" s="139"/>
      <c r="L8" s="135" t="s">
        <v>113</v>
      </c>
    </row>
    <row r="9" spans="1:12" s="8" customFormat="1" ht="51.75" customHeight="1">
      <c r="A9" s="6"/>
      <c r="B9" s="134"/>
      <c r="C9" s="132"/>
      <c r="D9" s="132"/>
      <c r="E9" s="132"/>
      <c r="F9" s="132"/>
      <c r="G9" s="132"/>
      <c r="H9" s="132"/>
      <c r="I9" s="41" t="s">
        <v>120</v>
      </c>
      <c r="J9" s="41" t="s">
        <v>118</v>
      </c>
      <c r="K9" s="42" t="s">
        <v>119</v>
      </c>
      <c r="L9" s="135"/>
    </row>
    <row r="10" spans="1:12" s="22" customFormat="1" ht="18.75" customHeight="1">
      <c r="A10" s="21"/>
      <c r="B10" s="30" t="s">
        <v>23</v>
      </c>
      <c r="C10" s="29">
        <v>2</v>
      </c>
      <c r="D10" s="29">
        <v>3</v>
      </c>
      <c r="E10" s="29">
        <v>4</v>
      </c>
      <c r="F10" s="29">
        <v>5</v>
      </c>
      <c r="G10" s="29">
        <v>6</v>
      </c>
      <c r="H10" s="31">
        <v>7</v>
      </c>
      <c r="I10" s="29">
        <v>8</v>
      </c>
      <c r="J10" s="31">
        <v>9</v>
      </c>
      <c r="K10" s="29">
        <v>10</v>
      </c>
      <c r="L10" s="31">
        <v>11</v>
      </c>
    </row>
    <row r="11" spans="1:12" s="22" customFormat="1" ht="36.75" customHeight="1">
      <c r="A11" s="21"/>
      <c r="B11" s="44" t="s">
        <v>27</v>
      </c>
      <c r="C11" s="45"/>
      <c r="D11" s="46"/>
      <c r="E11" s="47" t="s">
        <v>0</v>
      </c>
      <c r="F11" s="48"/>
      <c r="G11" s="48"/>
      <c r="H11" s="48"/>
      <c r="I11" s="49">
        <v>747000</v>
      </c>
      <c r="J11" s="49">
        <f>J12</f>
        <v>40000</v>
      </c>
      <c r="K11" s="49">
        <f>K12</f>
        <v>787000</v>
      </c>
      <c r="L11" s="50"/>
    </row>
    <row r="12" spans="1:12" s="8" customFormat="1" ht="37.5">
      <c r="A12" s="6"/>
      <c r="B12" s="51" t="s">
        <v>22</v>
      </c>
      <c r="C12" s="52"/>
      <c r="D12" s="53"/>
      <c r="E12" s="54" t="s">
        <v>0</v>
      </c>
      <c r="F12" s="55"/>
      <c r="G12" s="55"/>
      <c r="H12" s="55"/>
      <c r="I12" s="49">
        <v>747000</v>
      </c>
      <c r="J12" s="56">
        <f>SUM(J13:J19)</f>
        <v>40000</v>
      </c>
      <c r="K12" s="49">
        <f>SUM(K13:K19)</f>
        <v>787000</v>
      </c>
      <c r="L12" s="57"/>
    </row>
    <row r="13" spans="1:12" s="8" customFormat="1" ht="57" customHeight="1">
      <c r="A13" s="6"/>
      <c r="B13" s="58" t="s">
        <v>24</v>
      </c>
      <c r="C13" s="58" t="s">
        <v>25</v>
      </c>
      <c r="D13" s="58" t="s">
        <v>13</v>
      </c>
      <c r="E13" s="59" t="s">
        <v>26</v>
      </c>
      <c r="F13" s="60" t="s">
        <v>1</v>
      </c>
      <c r="G13" s="60"/>
      <c r="H13" s="60"/>
      <c r="I13" s="61">
        <v>170000</v>
      </c>
      <c r="J13" s="62"/>
      <c r="K13" s="61">
        <f aca="true" t="shared" si="0" ref="K13:K19">I13+J13</f>
        <v>170000</v>
      </c>
      <c r="L13" s="63"/>
    </row>
    <row r="14" spans="1:12" s="25" customFormat="1" ht="35.25" customHeight="1">
      <c r="A14" s="1"/>
      <c r="B14" s="64" t="s">
        <v>87</v>
      </c>
      <c r="C14" s="64" t="s">
        <v>88</v>
      </c>
      <c r="D14" s="64" t="s">
        <v>89</v>
      </c>
      <c r="E14" s="65" t="s">
        <v>90</v>
      </c>
      <c r="F14" s="60" t="s">
        <v>1</v>
      </c>
      <c r="G14" s="60"/>
      <c r="H14" s="60"/>
      <c r="I14" s="61">
        <v>30000</v>
      </c>
      <c r="J14" s="62"/>
      <c r="K14" s="61">
        <f t="shared" si="0"/>
        <v>30000</v>
      </c>
      <c r="L14" s="63"/>
    </row>
    <row r="15" spans="1:12" s="25" customFormat="1" ht="39" customHeight="1">
      <c r="A15" s="1"/>
      <c r="B15" s="66" t="s">
        <v>127</v>
      </c>
      <c r="C15" s="66" t="s">
        <v>128</v>
      </c>
      <c r="D15" s="66" t="s">
        <v>14</v>
      </c>
      <c r="E15" s="67" t="s">
        <v>135</v>
      </c>
      <c r="F15" s="60" t="s">
        <v>1</v>
      </c>
      <c r="G15" s="60"/>
      <c r="H15" s="60"/>
      <c r="I15" s="61">
        <v>57380</v>
      </c>
      <c r="J15" s="62"/>
      <c r="K15" s="61">
        <f t="shared" si="0"/>
        <v>57380</v>
      </c>
      <c r="L15" s="63"/>
    </row>
    <row r="16" spans="1:12" s="25" customFormat="1" ht="38.25" customHeight="1">
      <c r="A16" s="1"/>
      <c r="B16" s="66" t="s">
        <v>132</v>
      </c>
      <c r="C16" s="66" t="s">
        <v>133</v>
      </c>
      <c r="D16" s="66" t="s">
        <v>11</v>
      </c>
      <c r="E16" s="67" t="s">
        <v>134</v>
      </c>
      <c r="F16" s="60" t="s">
        <v>145</v>
      </c>
      <c r="G16" s="60"/>
      <c r="H16" s="60"/>
      <c r="I16" s="61">
        <v>400000</v>
      </c>
      <c r="J16" s="62"/>
      <c r="K16" s="61">
        <f t="shared" si="0"/>
        <v>400000</v>
      </c>
      <c r="L16" s="63"/>
    </row>
    <row r="17" spans="1:12" s="25" customFormat="1" ht="86.25" customHeight="1">
      <c r="A17" s="1"/>
      <c r="B17" s="66" t="s">
        <v>131</v>
      </c>
      <c r="C17" s="66" t="s">
        <v>130</v>
      </c>
      <c r="D17" s="66" t="s">
        <v>11</v>
      </c>
      <c r="E17" s="67" t="s">
        <v>129</v>
      </c>
      <c r="F17" s="69" t="s">
        <v>136</v>
      </c>
      <c r="G17" s="60"/>
      <c r="H17" s="60"/>
      <c r="I17" s="61">
        <v>49620</v>
      </c>
      <c r="J17" s="62"/>
      <c r="K17" s="61">
        <f t="shared" si="0"/>
        <v>49620</v>
      </c>
      <c r="L17" s="63"/>
    </row>
    <row r="18" spans="1:12" s="25" customFormat="1" ht="153" customHeight="1">
      <c r="A18" s="1"/>
      <c r="B18" s="66" t="s">
        <v>177</v>
      </c>
      <c r="C18" s="66" t="s">
        <v>178</v>
      </c>
      <c r="D18" s="66" t="s">
        <v>85</v>
      </c>
      <c r="E18" s="91" t="s">
        <v>179</v>
      </c>
      <c r="F18" s="60" t="s">
        <v>1</v>
      </c>
      <c r="G18" s="60"/>
      <c r="H18" s="60"/>
      <c r="I18" s="61">
        <v>0</v>
      </c>
      <c r="J18" s="62"/>
      <c r="K18" s="61">
        <f t="shared" si="0"/>
        <v>0</v>
      </c>
      <c r="L18" s="63"/>
    </row>
    <row r="19" spans="1:12" s="25" customFormat="1" ht="54.75" customHeight="1">
      <c r="A19" s="1"/>
      <c r="B19" s="66" t="s">
        <v>126</v>
      </c>
      <c r="C19" s="64">
        <v>9800</v>
      </c>
      <c r="D19" s="66" t="s">
        <v>85</v>
      </c>
      <c r="E19" s="67" t="s">
        <v>125</v>
      </c>
      <c r="F19" s="60" t="s">
        <v>145</v>
      </c>
      <c r="G19" s="60"/>
      <c r="H19" s="60"/>
      <c r="I19" s="61">
        <v>40000</v>
      </c>
      <c r="J19" s="62">
        <v>40000</v>
      </c>
      <c r="K19" s="61">
        <f t="shared" si="0"/>
        <v>80000</v>
      </c>
      <c r="L19" s="63"/>
    </row>
    <row r="20" spans="1:12" s="22" customFormat="1" ht="25.5" customHeight="1">
      <c r="A20" s="21"/>
      <c r="B20" s="44" t="s">
        <v>28</v>
      </c>
      <c r="C20" s="45"/>
      <c r="D20" s="46"/>
      <c r="E20" s="47" t="s">
        <v>2</v>
      </c>
      <c r="F20" s="48"/>
      <c r="G20" s="48"/>
      <c r="H20" s="48"/>
      <c r="I20" s="49">
        <v>1536224.86</v>
      </c>
      <c r="J20" s="49">
        <f>J21</f>
        <v>0</v>
      </c>
      <c r="K20" s="49">
        <f>K21</f>
        <v>1536224.86</v>
      </c>
      <c r="L20" s="50"/>
    </row>
    <row r="21" spans="1:12" s="8" customFormat="1" ht="24.75" customHeight="1">
      <c r="A21" s="6"/>
      <c r="B21" s="51" t="s">
        <v>29</v>
      </c>
      <c r="C21" s="52"/>
      <c r="D21" s="53"/>
      <c r="E21" s="54" t="s">
        <v>2</v>
      </c>
      <c r="F21" s="55"/>
      <c r="G21" s="55"/>
      <c r="H21" s="55"/>
      <c r="I21" s="110">
        <v>1536224.86</v>
      </c>
      <c r="J21" s="110">
        <f>J23+J22+J25+J27+J24</f>
        <v>0</v>
      </c>
      <c r="K21" s="110">
        <f>K23+K22+K25+K27+K24</f>
        <v>1536224.86</v>
      </c>
      <c r="L21" s="57"/>
    </row>
    <row r="22" spans="1:12" s="8" customFormat="1" ht="27.75" customHeight="1">
      <c r="A22" s="6"/>
      <c r="B22" s="70" t="s">
        <v>30</v>
      </c>
      <c r="C22" s="70" t="s">
        <v>19</v>
      </c>
      <c r="D22" s="70" t="s">
        <v>15</v>
      </c>
      <c r="E22" s="59" t="s">
        <v>31</v>
      </c>
      <c r="F22" s="60" t="s">
        <v>1</v>
      </c>
      <c r="G22" s="60"/>
      <c r="H22" s="60"/>
      <c r="I22" s="61">
        <v>73818</v>
      </c>
      <c r="J22" s="62"/>
      <c r="K22" s="61">
        <f aca="true" t="shared" si="1" ref="K22:K27">I22+J22</f>
        <v>73818</v>
      </c>
      <c r="L22" s="63"/>
    </row>
    <row r="23" spans="1:12" s="8" customFormat="1" ht="56.25" customHeight="1">
      <c r="A23" s="6"/>
      <c r="B23" s="113" t="s">
        <v>32</v>
      </c>
      <c r="C23" s="113" t="s">
        <v>20</v>
      </c>
      <c r="D23" s="113" t="s">
        <v>16</v>
      </c>
      <c r="E23" s="142" t="s">
        <v>33</v>
      </c>
      <c r="F23" s="60" t="s">
        <v>1</v>
      </c>
      <c r="G23" s="60"/>
      <c r="H23" s="60"/>
      <c r="I23" s="61">
        <v>1235406.86</v>
      </c>
      <c r="J23" s="62"/>
      <c r="K23" s="61">
        <f t="shared" si="1"/>
        <v>1235406.86</v>
      </c>
      <c r="L23" s="63"/>
    </row>
    <row r="24" spans="1:12" s="8" customFormat="1" ht="42" customHeight="1">
      <c r="A24" s="6"/>
      <c r="B24" s="115"/>
      <c r="C24" s="115"/>
      <c r="D24" s="115"/>
      <c r="E24" s="143"/>
      <c r="F24" s="68" t="s">
        <v>175</v>
      </c>
      <c r="G24" s="60"/>
      <c r="H24" s="60"/>
      <c r="I24" s="61">
        <v>0</v>
      </c>
      <c r="J24" s="62"/>
      <c r="K24" s="61">
        <f t="shared" si="1"/>
        <v>0</v>
      </c>
      <c r="L24" s="63"/>
    </row>
    <row r="25" spans="1:12" s="8" customFormat="1" ht="56.25" customHeight="1">
      <c r="A25" s="6"/>
      <c r="B25" s="71" t="s">
        <v>155</v>
      </c>
      <c r="C25" s="71" t="s">
        <v>156</v>
      </c>
      <c r="D25" s="71" t="s">
        <v>96</v>
      </c>
      <c r="E25" s="43" t="s">
        <v>157</v>
      </c>
      <c r="F25" s="60" t="s">
        <v>1</v>
      </c>
      <c r="G25" s="60"/>
      <c r="H25" s="60"/>
      <c r="I25" s="61">
        <v>27000</v>
      </c>
      <c r="J25" s="62"/>
      <c r="K25" s="61">
        <f t="shared" si="1"/>
        <v>27000</v>
      </c>
      <c r="L25" s="63"/>
    </row>
    <row r="26" spans="1:12" s="8" customFormat="1" ht="26.25" customHeight="1" hidden="1">
      <c r="A26" s="6"/>
      <c r="B26" s="58" t="s">
        <v>99</v>
      </c>
      <c r="C26" s="70">
        <v>1160</v>
      </c>
      <c r="D26" s="70"/>
      <c r="E26" s="59" t="s">
        <v>100</v>
      </c>
      <c r="F26" s="60"/>
      <c r="G26" s="60"/>
      <c r="H26" s="60"/>
      <c r="I26" s="61">
        <v>0</v>
      </c>
      <c r="J26" s="62"/>
      <c r="K26" s="61">
        <f t="shared" si="1"/>
        <v>0</v>
      </c>
      <c r="L26" s="63"/>
    </row>
    <row r="27" spans="1:12" s="22" customFormat="1" ht="55.5" customHeight="1">
      <c r="A27" s="21"/>
      <c r="B27" s="58" t="s">
        <v>169</v>
      </c>
      <c r="C27" s="70">
        <v>5031</v>
      </c>
      <c r="D27" s="58" t="s">
        <v>170</v>
      </c>
      <c r="E27" s="59" t="s">
        <v>171</v>
      </c>
      <c r="F27" s="60" t="s">
        <v>1</v>
      </c>
      <c r="G27" s="60"/>
      <c r="H27" s="60"/>
      <c r="I27" s="61">
        <v>200000</v>
      </c>
      <c r="J27" s="62"/>
      <c r="K27" s="61">
        <f t="shared" si="1"/>
        <v>200000</v>
      </c>
      <c r="L27" s="63"/>
    </row>
    <row r="28" spans="1:12" s="22" customFormat="1" ht="37.5">
      <c r="A28" s="21"/>
      <c r="B28" s="44" t="s">
        <v>34</v>
      </c>
      <c r="C28" s="45"/>
      <c r="D28" s="46"/>
      <c r="E28" s="47" t="s">
        <v>3</v>
      </c>
      <c r="F28" s="48"/>
      <c r="G28" s="48"/>
      <c r="H28" s="48"/>
      <c r="I28" s="49">
        <v>852289</v>
      </c>
      <c r="J28" s="49">
        <f>J29</f>
        <v>96000</v>
      </c>
      <c r="K28" s="49">
        <f>K29</f>
        <v>948289</v>
      </c>
      <c r="L28" s="50"/>
    </row>
    <row r="29" spans="1:12" s="8" customFormat="1" ht="39" customHeight="1">
      <c r="A29" s="6"/>
      <c r="B29" s="51" t="s">
        <v>35</v>
      </c>
      <c r="C29" s="52"/>
      <c r="D29" s="53"/>
      <c r="E29" s="54" t="s">
        <v>3</v>
      </c>
      <c r="F29" s="55"/>
      <c r="G29" s="55"/>
      <c r="H29" s="55"/>
      <c r="I29" s="49">
        <v>852289</v>
      </c>
      <c r="J29" s="72">
        <f>J30+J31+J32</f>
        <v>96000</v>
      </c>
      <c r="K29" s="49">
        <f>I29+J29</f>
        <v>948289</v>
      </c>
      <c r="L29" s="57"/>
    </row>
    <row r="30" spans="1:12" s="8" customFormat="1" ht="60" customHeight="1">
      <c r="A30" s="6"/>
      <c r="B30" s="58" t="s">
        <v>101</v>
      </c>
      <c r="C30" s="70" t="s">
        <v>25</v>
      </c>
      <c r="D30" s="70" t="s">
        <v>13</v>
      </c>
      <c r="E30" s="59" t="s">
        <v>26</v>
      </c>
      <c r="F30" s="60" t="s">
        <v>1</v>
      </c>
      <c r="G30" s="60"/>
      <c r="H30" s="60"/>
      <c r="I30" s="61">
        <v>35000</v>
      </c>
      <c r="J30" s="62"/>
      <c r="K30" s="61">
        <f>I30+J30</f>
        <v>35000</v>
      </c>
      <c r="L30" s="63"/>
    </row>
    <row r="31" spans="1:12" s="8" customFormat="1" ht="40.5" customHeight="1">
      <c r="A31" s="6"/>
      <c r="B31" s="70" t="s">
        <v>36</v>
      </c>
      <c r="C31" s="70" t="s">
        <v>21</v>
      </c>
      <c r="D31" s="70" t="s">
        <v>17</v>
      </c>
      <c r="E31" s="59" t="s">
        <v>4</v>
      </c>
      <c r="F31" s="60" t="s">
        <v>1</v>
      </c>
      <c r="G31" s="60"/>
      <c r="H31" s="60"/>
      <c r="I31" s="61">
        <v>697289</v>
      </c>
      <c r="J31" s="62">
        <v>96000</v>
      </c>
      <c r="K31" s="61">
        <f>I31+J31</f>
        <v>793289</v>
      </c>
      <c r="L31" s="63"/>
    </row>
    <row r="32" spans="1:12" s="8" customFormat="1" ht="30" customHeight="1">
      <c r="A32" s="6"/>
      <c r="B32" s="70" t="s">
        <v>37</v>
      </c>
      <c r="C32" s="70" t="s">
        <v>38</v>
      </c>
      <c r="D32" s="70" t="s">
        <v>18</v>
      </c>
      <c r="E32" s="59" t="s">
        <v>39</v>
      </c>
      <c r="F32" s="60" t="s">
        <v>1</v>
      </c>
      <c r="G32" s="60"/>
      <c r="H32" s="60"/>
      <c r="I32" s="61">
        <v>120000</v>
      </c>
      <c r="J32" s="62"/>
      <c r="K32" s="61">
        <f>I32+J32</f>
        <v>120000</v>
      </c>
      <c r="L32" s="63"/>
    </row>
    <row r="33" spans="1:12" s="20" customFormat="1" ht="15.75" customHeight="1" hidden="1">
      <c r="A33" s="19"/>
      <c r="B33" s="70" t="s">
        <v>40</v>
      </c>
      <c r="C33" s="70" t="s">
        <v>41</v>
      </c>
      <c r="D33" s="70"/>
      <c r="E33" s="59" t="s">
        <v>42</v>
      </c>
      <c r="F33" s="60"/>
      <c r="G33" s="60"/>
      <c r="H33" s="60"/>
      <c r="I33" s="61"/>
      <c r="J33" s="62"/>
      <c r="K33" s="61"/>
      <c r="L33" s="63"/>
    </row>
    <row r="34" spans="1:12" s="22" customFormat="1" ht="56.25" hidden="1">
      <c r="A34" s="21"/>
      <c r="B34" s="73" t="s">
        <v>43</v>
      </c>
      <c r="C34" s="73" t="s">
        <v>44</v>
      </c>
      <c r="D34" s="73" t="s">
        <v>45</v>
      </c>
      <c r="E34" s="74" t="s">
        <v>46</v>
      </c>
      <c r="F34" s="75" t="s">
        <v>1</v>
      </c>
      <c r="G34" s="75"/>
      <c r="H34" s="75"/>
      <c r="I34" s="76"/>
      <c r="J34" s="77"/>
      <c r="K34" s="76"/>
      <c r="L34" s="78"/>
    </row>
    <row r="35" spans="1:12" s="22" customFormat="1" ht="37.5">
      <c r="A35" s="21"/>
      <c r="B35" s="44" t="s">
        <v>47</v>
      </c>
      <c r="C35" s="45"/>
      <c r="D35" s="46"/>
      <c r="E35" s="47" t="s">
        <v>5</v>
      </c>
      <c r="F35" s="48"/>
      <c r="G35" s="48"/>
      <c r="H35" s="48"/>
      <c r="I35" s="49">
        <v>344596</v>
      </c>
      <c r="J35" s="49">
        <f>J36</f>
        <v>0</v>
      </c>
      <c r="K35" s="49">
        <f>K36</f>
        <v>344596</v>
      </c>
      <c r="L35" s="50"/>
    </row>
    <row r="36" spans="1:12" s="8" customFormat="1" ht="37.5">
      <c r="A36" s="6"/>
      <c r="B36" s="51" t="s">
        <v>48</v>
      </c>
      <c r="C36" s="52"/>
      <c r="D36" s="53"/>
      <c r="E36" s="54" t="s">
        <v>5</v>
      </c>
      <c r="F36" s="55"/>
      <c r="G36" s="55"/>
      <c r="H36" s="55"/>
      <c r="I36" s="49">
        <v>344596</v>
      </c>
      <c r="J36" s="49">
        <f>J37+J38+J39</f>
        <v>0</v>
      </c>
      <c r="K36" s="49">
        <f>K37+K38+K39</f>
        <v>344596</v>
      </c>
      <c r="L36" s="57"/>
    </row>
    <row r="37" spans="1:12" s="8" customFormat="1" ht="56.25" customHeight="1" hidden="1">
      <c r="A37" s="6"/>
      <c r="B37" s="70" t="s">
        <v>49</v>
      </c>
      <c r="C37" s="70" t="s">
        <v>25</v>
      </c>
      <c r="D37" s="70" t="s">
        <v>13</v>
      </c>
      <c r="E37" s="59" t="s">
        <v>26</v>
      </c>
      <c r="F37" s="60" t="s">
        <v>1</v>
      </c>
      <c r="G37" s="60"/>
      <c r="H37" s="60"/>
      <c r="I37" s="61">
        <v>0</v>
      </c>
      <c r="J37" s="62"/>
      <c r="K37" s="49">
        <f>I37+J37</f>
        <v>0</v>
      </c>
      <c r="L37" s="63"/>
    </row>
    <row r="38" spans="1:12" s="20" customFormat="1" ht="63" customHeight="1" hidden="1">
      <c r="A38" s="19"/>
      <c r="B38" s="70" t="s">
        <v>50</v>
      </c>
      <c r="C38" s="70" t="s">
        <v>51</v>
      </c>
      <c r="D38" s="70"/>
      <c r="E38" s="59" t="s">
        <v>52</v>
      </c>
      <c r="F38" s="60"/>
      <c r="G38" s="60"/>
      <c r="H38" s="60"/>
      <c r="I38" s="61">
        <v>0</v>
      </c>
      <c r="J38" s="62"/>
      <c r="K38" s="49">
        <f>I38+J38</f>
        <v>0</v>
      </c>
      <c r="L38" s="63"/>
    </row>
    <row r="39" spans="1:12" s="25" customFormat="1" ht="117" customHeight="1">
      <c r="A39" s="1"/>
      <c r="B39" s="70">
        <v>816083</v>
      </c>
      <c r="C39" s="70">
        <v>6083</v>
      </c>
      <c r="D39" s="58" t="s">
        <v>184</v>
      </c>
      <c r="E39" s="91" t="s">
        <v>185</v>
      </c>
      <c r="F39" s="60" t="s">
        <v>1</v>
      </c>
      <c r="G39" s="60"/>
      <c r="H39" s="60"/>
      <c r="I39" s="61">
        <v>344596</v>
      </c>
      <c r="J39" s="62"/>
      <c r="K39" s="49">
        <f>I39+J39</f>
        <v>344596</v>
      </c>
      <c r="L39" s="63"/>
    </row>
    <row r="40" spans="1:12" s="20" customFormat="1" ht="47.25" customHeight="1" hidden="1">
      <c r="A40" s="19"/>
      <c r="B40" s="70"/>
      <c r="C40" s="70"/>
      <c r="D40" s="70"/>
      <c r="E40" s="59"/>
      <c r="F40" s="60"/>
      <c r="G40" s="60"/>
      <c r="H40" s="60"/>
      <c r="I40" s="61"/>
      <c r="J40" s="62"/>
      <c r="K40" s="61"/>
      <c r="L40" s="63"/>
    </row>
    <row r="41" spans="1:12" s="20" customFormat="1" ht="38.25" customHeight="1" hidden="1">
      <c r="A41" s="19"/>
      <c r="B41" s="73"/>
      <c r="C41" s="73"/>
      <c r="D41" s="73"/>
      <c r="E41" s="74"/>
      <c r="F41" s="75" t="s">
        <v>1</v>
      </c>
      <c r="G41" s="75"/>
      <c r="H41" s="75"/>
      <c r="I41" s="76"/>
      <c r="J41" s="77"/>
      <c r="K41" s="76"/>
      <c r="L41" s="78"/>
    </row>
    <row r="42" spans="1:12" s="22" customFormat="1" ht="24.75" customHeight="1" hidden="1">
      <c r="A42" s="21"/>
      <c r="B42" s="73"/>
      <c r="C42" s="73"/>
      <c r="D42" s="73"/>
      <c r="E42" s="74"/>
      <c r="F42" s="75" t="s">
        <v>1</v>
      </c>
      <c r="G42" s="75"/>
      <c r="H42" s="75"/>
      <c r="I42" s="76"/>
      <c r="J42" s="77"/>
      <c r="K42" s="76"/>
      <c r="L42" s="78"/>
    </row>
    <row r="43" spans="1:12" s="22" customFormat="1" ht="39.75" customHeight="1">
      <c r="A43" s="21"/>
      <c r="B43" s="44" t="s">
        <v>53</v>
      </c>
      <c r="C43" s="45"/>
      <c r="D43" s="46"/>
      <c r="E43" s="47" t="s">
        <v>6</v>
      </c>
      <c r="F43" s="48"/>
      <c r="G43" s="48"/>
      <c r="H43" s="48"/>
      <c r="I43" s="49">
        <v>436000</v>
      </c>
      <c r="J43" s="49">
        <f>J44</f>
        <v>35000</v>
      </c>
      <c r="K43" s="49">
        <f>K44</f>
        <v>471000</v>
      </c>
      <c r="L43" s="50"/>
    </row>
    <row r="44" spans="1:12" s="8" customFormat="1" ht="37.5" customHeight="1">
      <c r="A44" s="6"/>
      <c r="B44" s="51" t="s">
        <v>54</v>
      </c>
      <c r="C44" s="52"/>
      <c r="D44" s="53"/>
      <c r="E44" s="54" t="s">
        <v>6</v>
      </c>
      <c r="F44" s="55"/>
      <c r="G44" s="55"/>
      <c r="H44" s="55"/>
      <c r="I44" s="49">
        <v>436000</v>
      </c>
      <c r="J44" s="49">
        <f>SUM(J46:J48)</f>
        <v>35000</v>
      </c>
      <c r="K44" s="49">
        <f>SUM(K46:K48)</f>
        <v>471000</v>
      </c>
      <c r="L44" s="57"/>
    </row>
    <row r="45" spans="1:12" s="8" customFormat="1" ht="27.75" customHeight="1" hidden="1">
      <c r="A45" s="6"/>
      <c r="B45" s="70" t="s">
        <v>94</v>
      </c>
      <c r="C45" s="70" t="s">
        <v>95</v>
      </c>
      <c r="D45" s="70" t="s">
        <v>96</v>
      </c>
      <c r="E45" s="59" t="s">
        <v>97</v>
      </c>
      <c r="F45" s="60" t="s">
        <v>1</v>
      </c>
      <c r="G45" s="60"/>
      <c r="H45" s="60"/>
      <c r="I45" s="61"/>
      <c r="J45" s="62"/>
      <c r="K45" s="61"/>
      <c r="L45" s="79"/>
    </row>
    <row r="46" spans="1:12" s="8" customFormat="1" ht="32.25" customHeight="1">
      <c r="A46" s="6"/>
      <c r="B46" s="70">
        <v>1014030</v>
      </c>
      <c r="C46" s="70" t="s">
        <v>92</v>
      </c>
      <c r="D46" s="70" t="s">
        <v>93</v>
      </c>
      <c r="E46" s="59" t="s">
        <v>91</v>
      </c>
      <c r="F46" s="60" t="s">
        <v>1</v>
      </c>
      <c r="G46" s="60"/>
      <c r="H46" s="60"/>
      <c r="I46" s="61">
        <v>20000</v>
      </c>
      <c r="J46" s="62"/>
      <c r="K46" s="61">
        <f>I46+J46</f>
        <v>20000</v>
      </c>
      <c r="L46" s="63"/>
    </row>
    <row r="47" spans="1:12" s="22" customFormat="1" ht="26.25" customHeight="1">
      <c r="A47" s="21"/>
      <c r="B47" s="70">
        <v>1014040</v>
      </c>
      <c r="C47" s="70">
        <v>4040</v>
      </c>
      <c r="D47" s="58" t="s">
        <v>93</v>
      </c>
      <c r="E47" s="59" t="s">
        <v>114</v>
      </c>
      <c r="F47" s="80" t="s">
        <v>115</v>
      </c>
      <c r="G47" s="60"/>
      <c r="H47" s="60"/>
      <c r="I47" s="61">
        <v>210000</v>
      </c>
      <c r="J47" s="62"/>
      <c r="K47" s="61">
        <f>I47+J47</f>
        <v>210000</v>
      </c>
      <c r="L47" s="63"/>
    </row>
    <row r="48" spans="1:12" s="22" customFormat="1" ht="76.5" customHeight="1">
      <c r="A48" s="21"/>
      <c r="B48" s="70">
        <v>1014060</v>
      </c>
      <c r="C48" s="70">
        <v>4060</v>
      </c>
      <c r="D48" s="70" t="s">
        <v>55</v>
      </c>
      <c r="E48" s="59" t="s">
        <v>56</v>
      </c>
      <c r="F48" s="60" t="s">
        <v>1</v>
      </c>
      <c r="G48" s="60"/>
      <c r="H48" s="60"/>
      <c r="I48" s="61">
        <v>206000</v>
      </c>
      <c r="J48" s="62">
        <v>35000</v>
      </c>
      <c r="K48" s="61">
        <f>I48+J48</f>
        <v>241000</v>
      </c>
      <c r="L48" s="63"/>
    </row>
    <row r="49" spans="1:12" s="8" customFormat="1" ht="58.5" customHeight="1">
      <c r="A49" s="6"/>
      <c r="B49" s="44" t="s">
        <v>57</v>
      </c>
      <c r="C49" s="45"/>
      <c r="D49" s="46"/>
      <c r="E49" s="47" t="s">
        <v>7</v>
      </c>
      <c r="F49" s="48"/>
      <c r="G49" s="48"/>
      <c r="H49" s="48"/>
      <c r="I49" s="111">
        <v>28413384</v>
      </c>
      <c r="J49" s="49">
        <f>J50</f>
        <v>45500</v>
      </c>
      <c r="K49" s="111">
        <f>K50</f>
        <v>28458884</v>
      </c>
      <c r="L49" s="50"/>
    </row>
    <row r="50" spans="1:12" s="20" customFormat="1" ht="59.25" customHeight="1">
      <c r="A50" s="19"/>
      <c r="B50" s="51" t="s">
        <v>58</v>
      </c>
      <c r="C50" s="52"/>
      <c r="D50" s="53"/>
      <c r="E50" s="54" t="s">
        <v>7</v>
      </c>
      <c r="F50" s="55"/>
      <c r="G50" s="55"/>
      <c r="H50" s="55"/>
      <c r="I50" s="111">
        <v>28413384</v>
      </c>
      <c r="J50" s="49">
        <f>SUM(J51:J83)</f>
        <v>45500</v>
      </c>
      <c r="K50" s="111">
        <f>SUM(K51:K83)</f>
        <v>28458884</v>
      </c>
      <c r="L50" s="57"/>
    </row>
    <row r="51" spans="1:12" s="8" customFormat="1" ht="77.25" customHeight="1">
      <c r="A51" s="6"/>
      <c r="B51" s="113" t="s">
        <v>140</v>
      </c>
      <c r="C51" s="113" t="s">
        <v>141</v>
      </c>
      <c r="D51" s="113" t="s">
        <v>12</v>
      </c>
      <c r="E51" s="119" t="s">
        <v>142</v>
      </c>
      <c r="F51" s="68" t="s">
        <v>143</v>
      </c>
      <c r="G51" s="60"/>
      <c r="H51" s="60"/>
      <c r="I51" s="61">
        <v>400000</v>
      </c>
      <c r="J51" s="62"/>
      <c r="K51" s="61">
        <f aca="true" t="shared" si="2" ref="K51:K56">I51+J51</f>
        <v>400000</v>
      </c>
      <c r="L51" s="63"/>
    </row>
    <row r="52" spans="1:12" s="8" customFormat="1" ht="56.25" customHeight="1">
      <c r="A52" s="6"/>
      <c r="B52" s="114"/>
      <c r="C52" s="114"/>
      <c r="D52" s="114"/>
      <c r="E52" s="120"/>
      <c r="F52" s="68" t="s">
        <v>165</v>
      </c>
      <c r="G52" s="60"/>
      <c r="H52" s="60"/>
      <c r="I52" s="61">
        <v>52000</v>
      </c>
      <c r="J52" s="62"/>
      <c r="K52" s="61">
        <f t="shared" si="2"/>
        <v>52000</v>
      </c>
      <c r="L52" s="63"/>
    </row>
    <row r="53" spans="1:12" s="8" customFormat="1" ht="55.5" customHeight="1">
      <c r="A53" s="6"/>
      <c r="B53" s="115"/>
      <c r="C53" s="115"/>
      <c r="D53" s="115"/>
      <c r="E53" s="121"/>
      <c r="F53" s="68" t="s">
        <v>173</v>
      </c>
      <c r="G53" s="60"/>
      <c r="H53" s="60"/>
      <c r="I53" s="61">
        <v>65000</v>
      </c>
      <c r="J53" s="62"/>
      <c r="K53" s="61">
        <f t="shared" si="2"/>
        <v>65000</v>
      </c>
      <c r="L53" s="63"/>
    </row>
    <row r="54" spans="1:12" s="8" customFormat="1" ht="57.75" customHeight="1">
      <c r="A54" s="6"/>
      <c r="B54" s="70" t="s">
        <v>59</v>
      </c>
      <c r="C54" s="70" t="s">
        <v>60</v>
      </c>
      <c r="D54" s="70" t="s">
        <v>12</v>
      </c>
      <c r="E54" s="59" t="s">
        <v>61</v>
      </c>
      <c r="F54" s="68" t="s">
        <v>124</v>
      </c>
      <c r="G54" s="60"/>
      <c r="H54" s="60"/>
      <c r="I54" s="61">
        <v>1740000</v>
      </c>
      <c r="J54" s="62"/>
      <c r="K54" s="61">
        <f t="shared" si="2"/>
        <v>1740000</v>
      </c>
      <c r="L54" s="63"/>
    </row>
    <row r="55" spans="1:12" s="8" customFormat="1" ht="42" customHeight="1">
      <c r="A55" s="6"/>
      <c r="B55" s="113" t="s">
        <v>146</v>
      </c>
      <c r="C55" s="113" t="s">
        <v>147</v>
      </c>
      <c r="D55" s="113" t="s">
        <v>12</v>
      </c>
      <c r="E55" s="119" t="s">
        <v>148</v>
      </c>
      <c r="F55" s="60" t="s">
        <v>1</v>
      </c>
      <c r="G55" s="60"/>
      <c r="H55" s="60"/>
      <c r="I55" s="61">
        <v>181060</v>
      </c>
      <c r="J55" s="62"/>
      <c r="K55" s="61">
        <f t="shared" si="2"/>
        <v>181060</v>
      </c>
      <c r="L55" s="63"/>
    </row>
    <row r="56" spans="1:12" s="8" customFormat="1" ht="35.25" customHeight="1" hidden="1">
      <c r="A56" s="6"/>
      <c r="B56" s="115"/>
      <c r="C56" s="115"/>
      <c r="D56" s="115"/>
      <c r="E56" s="121"/>
      <c r="F56" s="81" t="s">
        <v>139</v>
      </c>
      <c r="G56" s="60"/>
      <c r="H56" s="60"/>
      <c r="I56" s="61">
        <v>0</v>
      </c>
      <c r="J56" s="62"/>
      <c r="K56" s="61">
        <f t="shared" si="2"/>
        <v>0</v>
      </c>
      <c r="L56" s="63"/>
    </row>
    <row r="57" spans="1:12" s="8" customFormat="1" ht="56.25" customHeight="1">
      <c r="A57" s="6"/>
      <c r="B57" s="113" t="s">
        <v>62</v>
      </c>
      <c r="C57" s="113" t="s">
        <v>63</v>
      </c>
      <c r="D57" s="113" t="s">
        <v>12</v>
      </c>
      <c r="E57" s="119" t="s">
        <v>64</v>
      </c>
      <c r="F57" s="81" t="s">
        <v>183</v>
      </c>
      <c r="G57" s="60"/>
      <c r="H57" s="60"/>
      <c r="I57" s="61">
        <v>200000</v>
      </c>
      <c r="J57" s="62"/>
      <c r="K57" s="61">
        <f aca="true" t="shared" si="3" ref="K57:K86">I57+J57</f>
        <v>200000</v>
      </c>
      <c r="L57" s="63"/>
    </row>
    <row r="58" spans="1:12" s="8" customFormat="1" ht="26.25" customHeight="1">
      <c r="A58" s="6"/>
      <c r="B58" s="114"/>
      <c r="C58" s="114"/>
      <c r="D58" s="114"/>
      <c r="E58" s="120"/>
      <c r="F58" s="81" t="s">
        <v>1</v>
      </c>
      <c r="G58" s="60"/>
      <c r="H58" s="60"/>
      <c r="I58" s="61">
        <v>477452</v>
      </c>
      <c r="J58" s="62"/>
      <c r="K58" s="61">
        <f t="shared" si="3"/>
        <v>477452</v>
      </c>
      <c r="L58" s="63"/>
    </row>
    <row r="59" spans="1:12" s="8" customFormat="1" ht="75.75" customHeight="1">
      <c r="A59" s="6"/>
      <c r="B59" s="114"/>
      <c r="C59" s="114"/>
      <c r="D59" s="114"/>
      <c r="E59" s="120"/>
      <c r="F59" s="82" t="s">
        <v>186</v>
      </c>
      <c r="G59" s="60"/>
      <c r="H59" s="60"/>
      <c r="I59" s="61">
        <v>1373580</v>
      </c>
      <c r="J59" s="62"/>
      <c r="K59" s="61">
        <f t="shared" si="3"/>
        <v>1373580</v>
      </c>
      <c r="L59" s="63"/>
    </row>
    <row r="60" spans="1:12" s="8" customFormat="1" ht="23.25" customHeight="1">
      <c r="A60" s="6"/>
      <c r="B60" s="115"/>
      <c r="C60" s="115"/>
      <c r="D60" s="115"/>
      <c r="E60" s="121"/>
      <c r="F60" s="82" t="s">
        <v>172</v>
      </c>
      <c r="G60" s="60"/>
      <c r="H60" s="60"/>
      <c r="I60" s="61">
        <v>2200000</v>
      </c>
      <c r="J60" s="62"/>
      <c r="K60" s="61">
        <f t="shared" si="3"/>
        <v>2200000</v>
      </c>
      <c r="L60" s="63"/>
    </row>
    <row r="61" spans="1:12" s="25" customFormat="1" ht="25.5" customHeight="1">
      <c r="A61" s="1"/>
      <c r="B61" s="116" t="s">
        <v>72</v>
      </c>
      <c r="C61" s="116" t="s">
        <v>73</v>
      </c>
      <c r="D61" s="122" t="s">
        <v>14</v>
      </c>
      <c r="E61" s="125" t="s">
        <v>74</v>
      </c>
      <c r="F61" s="83" t="s">
        <v>71</v>
      </c>
      <c r="G61" s="60"/>
      <c r="H61" s="60"/>
      <c r="I61" s="61">
        <v>1500000</v>
      </c>
      <c r="J61" s="62"/>
      <c r="K61" s="61">
        <f t="shared" si="3"/>
        <v>1500000</v>
      </c>
      <c r="L61" s="63"/>
    </row>
    <row r="62" spans="1:12" s="25" customFormat="1" ht="36" customHeight="1">
      <c r="A62" s="1"/>
      <c r="B62" s="117"/>
      <c r="C62" s="117"/>
      <c r="D62" s="123"/>
      <c r="E62" s="127"/>
      <c r="F62" s="82" t="s">
        <v>150</v>
      </c>
      <c r="G62" s="60"/>
      <c r="H62" s="60"/>
      <c r="I62" s="61">
        <v>720000</v>
      </c>
      <c r="J62" s="62"/>
      <c r="K62" s="61">
        <f t="shared" si="3"/>
        <v>720000</v>
      </c>
      <c r="L62" s="63"/>
    </row>
    <row r="63" spans="1:12" s="25" customFormat="1" ht="36" customHeight="1">
      <c r="A63" s="1"/>
      <c r="B63" s="117"/>
      <c r="C63" s="117"/>
      <c r="D63" s="123"/>
      <c r="E63" s="127"/>
      <c r="F63" s="82" t="s">
        <v>163</v>
      </c>
      <c r="G63" s="60"/>
      <c r="H63" s="60"/>
      <c r="I63" s="61">
        <v>1450000</v>
      </c>
      <c r="J63" s="62"/>
      <c r="K63" s="61">
        <f t="shared" si="3"/>
        <v>1450000</v>
      </c>
      <c r="L63" s="63"/>
    </row>
    <row r="64" spans="1:12" s="25" customFormat="1" ht="60.75" customHeight="1">
      <c r="A64" s="1"/>
      <c r="B64" s="117"/>
      <c r="C64" s="117"/>
      <c r="D64" s="123"/>
      <c r="E64" s="127"/>
      <c r="F64" s="82" t="s">
        <v>149</v>
      </c>
      <c r="G64" s="60"/>
      <c r="H64" s="60"/>
      <c r="I64" s="61">
        <v>580000</v>
      </c>
      <c r="J64" s="62"/>
      <c r="K64" s="61">
        <f t="shared" si="3"/>
        <v>580000</v>
      </c>
      <c r="L64" s="63"/>
    </row>
    <row r="65" spans="1:12" s="25" customFormat="1" ht="34.5" customHeight="1">
      <c r="A65" s="1"/>
      <c r="B65" s="117"/>
      <c r="C65" s="117"/>
      <c r="D65" s="123"/>
      <c r="E65" s="127"/>
      <c r="F65" s="81" t="s">
        <v>137</v>
      </c>
      <c r="G65" s="60"/>
      <c r="H65" s="60"/>
      <c r="I65" s="61">
        <v>410000</v>
      </c>
      <c r="J65" s="62"/>
      <c r="K65" s="61">
        <f t="shared" si="3"/>
        <v>410000</v>
      </c>
      <c r="L65" s="63"/>
    </row>
    <row r="66" spans="1:12" s="25" customFormat="1" ht="54.75" customHeight="1">
      <c r="A66" s="1"/>
      <c r="B66" s="117"/>
      <c r="C66" s="117"/>
      <c r="D66" s="123"/>
      <c r="E66" s="127"/>
      <c r="F66" s="81" t="s">
        <v>174</v>
      </c>
      <c r="G66" s="60"/>
      <c r="H66" s="60"/>
      <c r="I66" s="61">
        <v>1447000</v>
      </c>
      <c r="J66" s="62"/>
      <c r="K66" s="61">
        <f t="shared" si="3"/>
        <v>1447000</v>
      </c>
      <c r="L66" s="63"/>
    </row>
    <row r="67" spans="1:12" s="25" customFormat="1" ht="99" customHeight="1">
      <c r="A67" s="1"/>
      <c r="B67" s="118"/>
      <c r="C67" s="118"/>
      <c r="D67" s="124"/>
      <c r="E67" s="126"/>
      <c r="F67" s="81" t="s">
        <v>182</v>
      </c>
      <c r="G67" s="60"/>
      <c r="H67" s="60"/>
      <c r="I67" s="61">
        <v>130000</v>
      </c>
      <c r="J67" s="62">
        <v>45500</v>
      </c>
      <c r="K67" s="61">
        <f>I67+J67</f>
        <v>175500</v>
      </c>
      <c r="L67" s="63"/>
    </row>
    <row r="68" spans="1:12" s="25" customFormat="1" ht="114" customHeight="1">
      <c r="A68" s="1"/>
      <c r="B68" s="84" t="s">
        <v>75</v>
      </c>
      <c r="C68" s="84" t="s">
        <v>76</v>
      </c>
      <c r="D68" s="85" t="s">
        <v>14</v>
      </c>
      <c r="E68" s="86" t="s">
        <v>77</v>
      </c>
      <c r="F68" s="87" t="s">
        <v>151</v>
      </c>
      <c r="G68" s="60"/>
      <c r="H68" s="60"/>
      <c r="I68" s="61">
        <v>770000</v>
      </c>
      <c r="J68" s="62"/>
      <c r="K68" s="61">
        <f t="shared" si="3"/>
        <v>770000</v>
      </c>
      <c r="L68" s="63"/>
    </row>
    <row r="69" spans="1:12" s="8" customFormat="1" ht="54" customHeight="1">
      <c r="A69" s="6"/>
      <c r="B69" s="116" t="s">
        <v>78</v>
      </c>
      <c r="C69" s="116" t="s">
        <v>79</v>
      </c>
      <c r="D69" s="122" t="s">
        <v>14</v>
      </c>
      <c r="E69" s="125" t="s">
        <v>80</v>
      </c>
      <c r="F69" s="87" t="s">
        <v>102</v>
      </c>
      <c r="G69" s="60"/>
      <c r="H69" s="60"/>
      <c r="I69" s="61">
        <v>402000</v>
      </c>
      <c r="J69" s="62"/>
      <c r="K69" s="61">
        <f t="shared" si="3"/>
        <v>402000</v>
      </c>
      <c r="L69" s="63"/>
    </row>
    <row r="70" spans="1:12" s="8" customFormat="1" ht="98.25" customHeight="1">
      <c r="A70" s="6"/>
      <c r="B70" s="118"/>
      <c r="C70" s="118"/>
      <c r="D70" s="124"/>
      <c r="E70" s="126"/>
      <c r="F70" s="81" t="s">
        <v>138</v>
      </c>
      <c r="G70" s="60"/>
      <c r="H70" s="60"/>
      <c r="I70" s="61">
        <v>100000</v>
      </c>
      <c r="J70" s="62"/>
      <c r="K70" s="61">
        <f>I70+J70</f>
        <v>100000</v>
      </c>
      <c r="L70" s="63"/>
    </row>
    <row r="71" spans="1:12" s="8" customFormat="1" ht="38.25" customHeight="1">
      <c r="A71" s="6"/>
      <c r="B71" s="113" t="s">
        <v>65</v>
      </c>
      <c r="C71" s="113" t="s">
        <v>66</v>
      </c>
      <c r="D71" s="113" t="s">
        <v>14</v>
      </c>
      <c r="E71" s="119" t="s">
        <v>166</v>
      </c>
      <c r="F71" s="60" t="s">
        <v>8</v>
      </c>
      <c r="G71" s="60"/>
      <c r="H71" s="60"/>
      <c r="I71" s="61">
        <v>750000</v>
      </c>
      <c r="J71" s="62"/>
      <c r="K71" s="61">
        <f t="shared" si="3"/>
        <v>750000</v>
      </c>
      <c r="L71" s="63"/>
    </row>
    <row r="72" spans="1:12" s="8" customFormat="1" ht="38.25" customHeight="1">
      <c r="A72" s="6"/>
      <c r="B72" s="114"/>
      <c r="C72" s="114"/>
      <c r="D72" s="114"/>
      <c r="E72" s="120"/>
      <c r="F72" s="68" t="s">
        <v>181</v>
      </c>
      <c r="G72" s="60"/>
      <c r="H72" s="60"/>
      <c r="I72" s="61">
        <v>350000</v>
      </c>
      <c r="J72" s="62"/>
      <c r="K72" s="61">
        <f t="shared" si="3"/>
        <v>350000</v>
      </c>
      <c r="L72" s="63"/>
    </row>
    <row r="73" spans="1:12" s="8" customFormat="1" ht="38.25" customHeight="1">
      <c r="A73" s="6"/>
      <c r="B73" s="115"/>
      <c r="C73" s="115"/>
      <c r="D73" s="115"/>
      <c r="E73" s="121"/>
      <c r="F73" s="68" t="s">
        <v>167</v>
      </c>
      <c r="G73" s="60"/>
      <c r="H73" s="60"/>
      <c r="I73" s="61">
        <v>3099872</v>
      </c>
      <c r="J73" s="62"/>
      <c r="K73" s="61">
        <f t="shared" si="3"/>
        <v>3099872</v>
      </c>
      <c r="L73" s="63"/>
    </row>
    <row r="74" spans="1:12" s="20" customFormat="1" ht="55.5" customHeight="1">
      <c r="A74" s="19"/>
      <c r="B74" s="113">
        <v>1217370</v>
      </c>
      <c r="C74" s="128">
        <v>7370</v>
      </c>
      <c r="D74" s="113" t="s">
        <v>11</v>
      </c>
      <c r="E74" s="119" t="s">
        <v>67</v>
      </c>
      <c r="F74" s="68" t="s">
        <v>117</v>
      </c>
      <c r="G74" s="60"/>
      <c r="H74" s="60"/>
      <c r="I74" s="61">
        <v>470000</v>
      </c>
      <c r="J74" s="62"/>
      <c r="K74" s="61">
        <f t="shared" si="3"/>
        <v>470000</v>
      </c>
      <c r="L74" s="63"/>
    </row>
    <row r="75" spans="1:12" s="20" customFormat="1" ht="72.75" customHeight="1">
      <c r="A75" s="19"/>
      <c r="B75" s="114"/>
      <c r="C75" s="129"/>
      <c r="D75" s="114"/>
      <c r="E75" s="120"/>
      <c r="F75" s="68" t="s">
        <v>180</v>
      </c>
      <c r="G75" s="60"/>
      <c r="H75" s="60"/>
      <c r="I75" s="61">
        <v>1800000</v>
      </c>
      <c r="J75" s="62"/>
      <c r="K75" s="61">
        <f t="shared" si="3"/>
        <v>1800000</v>
      </c>
      <c r="L75" s="63"/>
    </row>
    <row r="76" spans="1:12" s="24" customFormat="1" ht="38.25" customHeight="1">
      <c r="A76" s="23"/>
      <c r="B76" s="115"/>
      <c r="C76" s="130"/>
      <c r="D76" s="115"/>
      <c r="E76" s="121"/>
      <c r="F76" s="80" t="s">
        <v>116</v>
      </c>
      <c r="G76" s="88"/>
      <c r="H76" s="88"/>
      <c r="I76" s="61">
        <v>1765420</v>
      </c>
      <c r="J76" s="89"/>
      <c r="K76" s="61">
        <f t="shared" si="3"/>
        <v>1765420</v>
      </c>
      <c r="L76" s="63"/>
    </row>
    <row r="77" spans="1:12" s="20" customFormat="1" ht="64.5" customHeight="1">
      <c r="A77" s="19"/>
      <c r="B77" s="113" t="s">
        <v>68</v>
      </c>
      <c r="C77" s="113" t="s">
        <v>69</v>
      </c>
      <c r="D77" s="113" t="s">
        <v>10</v>
      </c>
      <c r="E77" s="119" t="s">
        <v>70</v>
      </c>
      <c r="F77" s="68" t="s">
        <v>152</v>
      </c>
      <c r="G77" s="60"/>
      <c r="H77" s="60"/>
      <c r="I77" s="61">
        <v>1470000</v>
      </c>
      <c r="J77" s="62"/>
      <c r="K77" s="61">
        <f t="shared" si="3"/>
        <v>1470000</v>
      </c>
      <c r="L77" s="63"/>
    </row>
    <row r="78" spans="1:12" s="20" customFormat="1" ht="98.25" customHeight="1">
      <c r="A78" s="19"/>
      <c r="B78" s="114"/>
      <c r="C78" s="114"/>
      <c r="D78" s="114"/>
      <c r="E78" s="120"/>
      <c r="F78" s="68" t="s">
        <v>162</v>
      </c>
      <c r="G78" s="60"/>
      <c r="H78" s="60"/>
      <c r="I78" s="61">
        <v>1315000</v>
      </c>
      <c r="J78" s="62"/>
      <c r="K78" s="61">
        <f t="shared" si="3"/>
        <v>1315000</v>
      </c>
      <c r="L78" s="63"/>
    </row>
    <row r="79" spans="1:12" s="20" customFormat="1" ht="39" customHeight="1">
      <c r="A79" s="19"/>
      <c r="B79" s="114"/>
      <c r="C79" s="114"/>
      <c r="D79" s="114"/>
      <c r="E79" s="120"/>
      <c r="F79" s="68" t="s">
        <v>144</v>
      </c>
      <c r="G79" s="60"/>
      <c r="H79" s="60"/>
      <c r="I79" s="61">
        <v>500000</v>
      </c>
      <c r="J79" s="62"/>
      <c r="K79" s="61">
        <f t="shared" si="3"/>
        <v>500000</v>
      </c>
      <c r="L79" s="63"/>
    </row>
    <row r="80" spans="1:12" s="20" customFormat="1" ht="59.25" customHeight="1">
      <c r="A80" s="19"/>
      <c r="B80" s="114"/>
      <c r="C80" s="114"/>
      <c r="D80" s="114"/>
      <c r="E80" s="120"/>
      <c r="F80" s="68" t="s">
        <v>153</v>
      </c>
      <c r="G80" s="60"/>
      <c r="H80" s="60"/>
      <c r="I80" s="61">
        <v>380000</v>
      </c>
      <c r="J80" s="62"/>
      <c r="K80" s="61">
        <f t="shared" si="3"/>
        <v>380000</v>
      </c>
      <c r="L80" s="63"/>
    </row>
    <row r="81" spans="1:12" s="20" customFormat="1" ht="39" customHeight="1">
      <c r="A81" s="19"/>
      <c r="B81" s="114"/>
      <c r="C81" s="114"/>
      <c r="D81" s="114"/>
      <c r="E81" s="120"/>
      <c r="F81" s="68" t="s">
        <v>123</v>
      </c>
      <c r="G81" s="60"/>
      <c r="H81" s="60"/>
      <c r="I81" s="61">
        <v>425000</v>
      </c>
      <c r="J81" s="62"/>
      <c r="K81" s="61">
        <f t="shared" si="3"/>
        <v>425000</v>
      </c>
      <c r="L81" s="63"/>
    </row>
    <row r="82" spans="1:12" s="20" customFormat="1" ht="57.75" customHeight="1">
      <c r="A82" s="19"/>
      <c r="B82" s="114"/>
      <c r="C82" s="114"/>
      <c r="D82" s="114"/>
      <c r="E82" s="120"/>
      <c r="F82" s="81" t="s">
        <v>176</v>
      </c>
      <c r="G82" s="60"/>
      <c r="H82" s="60"/>
      <c r="I82" s="61">
        <v>450000</v>
      </c>
      <c r="J82" s="62"/>
      <c r="K82" s="61">
        <f t="shared" si="3"/>
        <v>450000</v>
      </c>
      <c r="L82" s="63"/>
    </row>
    <row r="83" spans="1:12" s="20" customFormat="1" ht="42.75" customHeight="1">
      <c r="A83" s="19"/>
      <c r="B83" s="71" t="s">
        <v>158</v>
      </c>
      <c r="C83" s="71" t="s">
        <v>159</v>
      </c>
      <c r="D83" s="90" t="s">
        <v>160</v>
      </c>
      <c r="E83" s="91" t="s">
        <v>161</v>
      </c>
      <c r="F83" s="81" t="s">
        <v>164</v>
      </c>
      <c r="G83" s="60"/>
      <c r="H83" s="60"/>
      <c r="I83" s="61">
        <v>1440000</v>
      </c>
      <c r="J83" s="62"/>
      <c r="K83" s="61">
        <f t="shared" si="3"/>
        <v>1440000</v>
      </c>
      <c r="L83" s="63"/>
    </row>
    <row r="84" spans="1:12" s="10" customFormat="1" ht="35.25" customHeight="1">
      <c r="A84" s="9"/>
      <c r="B84" s="92" t="s">
        <v>81</v>
      </c>
      <c r="C84" s="93"/>
      <c r="D84" s="94"/>
      <c r="E84" s="95" t="s">
        <v>82</v>
      </c>
      <c r="F84" s="48"/>
      <c r="G84" s="48"/>
      <c r="H84" s="48"/>
      <c r="I84" s="49">
        <v>10000</v>
      </c>
      <c r="J84" s="49">
        <f>J85</f>
        <v>0</v>
      </c>
      <c r="K84" s="49">
        <f>K85</f>
        <v>10000</v>
      </c>
      <c r="L84" s="49">
        <f>L85</f>
        <v>0</v>
      </c>
    </row>
    <row r="85" spans="1:12" s="10" customFormat="1" ht="39" customHeight="1">
      <c r="A85" s="9"/>
      <c r="B85" s="96" t="s">
        <v>83</v>
      </c>
      <c r="C85" s="97"/>
      <c r="D85" s="98"/>
      <c r="E85" s="99" t="s">
        <v>82</v>
      </c>
      <c r="F85" s="100"/>
      <c r="G85" s="100"/>
      <c r="H85" s="100"/>
      <c r="I85" s="49">
        <v>10000</v>
      </c>
      <c r="J85" s="56">
        <f>SUM(J86)</f>
        <v>0</v>
      </c>
      <c r="K85" s="49">
        <f>SUM(K86)</f>
        <v>10000</v>
      </c>
      <c r="L85" s="57"/>
    </row>
    <row r="86" spans="1:12" s="10" customFormat="1" ht="77.25" customHeight="1">
      <c r="A86" s="9"/>
      <c r="B86" s="101">
        <v>3719750</v>
      </c>
      <c r="C86" s="102" t="s">
        <v>84</v>
      </c>
      <c r="D86" s="102" t="s">
        <v>85</v>
      </c>
      <c r="E86" s="103" t="s">
        <v>86</v>
      </c>
      <c r="F86" s="81" t="s">
        <v>154</v>
      </c>
      <c r="G86" s="75"/>
      <c r="H86" s="75"/>
      <c r="I86" s="61">
        <v>10000</v>
      </c>
      <c r="J86" s="62"/>
      <c r="K86" s="61">
        <f t="shared" si="3"/>
        <v>10000</v>
      </c>
      <c r="L86" s="63"/>
    </row>
    <row r="87" spans="2:12" ht="27" customHeight="1">
      <c r="B87" s="104"/>
      <c r="C87" s="105"/>
      <c r="D87" s="105"/>
      <c r="E87" s="106" t="s">
        <v>109</v>
      </c>
      <c r="F87" s="107"/>
      <c r="G87" s="107"/>
      <c r="H87" s="107"/>
      <c r="I87" s="112">
        <v>32339493.86</v>
      </c>
      <c r="J87" s="108">
        <f>J11+J28+J35+J43+J49+J20+J84</f>
        <v>216500</v>
      </c>
      <c r="K87" s="112">
        <f>I87+J87</f>
        <v>32555993.86</v>
      </c>
      <c r="L87" s="109"/>
    </row>
    <row r="88" spans="1:10" s="25" customFormat="1" ht="15.75">
      <c r="A88" s="1"/>
      <c r="B88" s="11"/>
      <c r="C88" s="12"/>
      <c r="D88" s="12"/>
      <c r="E88" s="18"/>
      <c r="F88" s="16"/>
      <c r="G88" s="13"/>
      <c r="H88" s="13"/>
      <c r="I88" s="14"/>
      <c r="J88" s="10"/>
    </row>
    <row r="89" spans="1:18" s="25" customFormat="1" ht="23.25">
      <c r="A89" s="1"/>
      <c r="B89" s="1"/>
      <c r="C89" s="32"/>
      <c r="D89" s="32"/>
      <c r="E89" s="33" t="s">
        <v>98</v>
      </c>
      <c r="F89" s="34"/>
      <c r="G89" s="35"/>
      <c r="H89" s="33" t="s">
        <v>168</v>
      </c>
      <c r="I89" s="36"/>
      <c r="J89" s="1"/>
      <c r="K89" s="27"/>
      <c r="L89" s="26"/>
      <c r="M89" s="5"/>
      <c r="N89" s="5"/>
      <c r="O89" s="5"/>
      <c r="P89" s="5"/>
      <c r="Q89" s="5"/>
      <c r="R89" s="5"/>
    </row>
    <row r="90" spans="1:10" s="25" customFormat="1" ht="23.25">
      <c r="A90" s="1"/>
      <c r="B90" s="4"/>
      <c r="C90" s="37"/>
      <c r="D90" s="37"/>
      <c r="E90" s="34"/>
      <c r="F90" s="34"/>
      <c r="G90" s="35"/>
      <c r="H90" s="34"/>
      <c r="I90" s="38"/>
      <c r="J90" s="26"/>
    </row>
    <row r="91" spans="2:10" ht="23.25">
      <c r="B91" s="1"/>
      <c r="C91" s="32"/>
      <c r="D91" s="32"/>
      <c r="E91" s="39"/>
      <c r="F91" s="34"/>
      <c r="G91" s="35"/>
      <c r="H91" s="39"/>
      <c r="I91" s="36"/>
      <c r="J91" s="1"/>
    </row>
  </sheetData>
  <sheetProtection/>
  <mergeCells count="49">
    <mergeCell ref="E23:E24"/>
    <mergeCell ref="B6:J6"/>
    <mergeCell ref="B71:B73"/>
    <mergeCell ref="C71:C73"/>
    <mergeCell ref="D71:D73"/>
    <mergeCell ref="E71:E73"/>
    <mergeCell ref="E51:E53"/>
    <mergeCell ref="D55:D56"/>
    <mergeCell ref="B51:B53"/>
    <mergeCell ref="C51:C53"/>
    <mergeCell ref="L8:L9"/>
    <mergeCell ref="B1:I1"/>
    <mergeCell ref="H8:H9"/>
    <mergeCell ref="D8:D9"/>
    <mergeCell ref="I8:K8"/>
    <mergeCell ref="K2:L2"/>
    <mergeCell ref="B5:J5"/>
    <mergeCell ref="G8:G9"/>
    <mergeCell ref="E8:E9"/>
    <mergeCell ref="F8:F9"/>
    <mergeCell ref="D51:D53"/>
    <mergeCell ref="C8:C9"/>
    <mergeCell ref="B8:B9"/>
    <mergeCell ref="C23:C24"/>
    <mergeCell ref="D23:D24"/>
    <mergeCell ref="B55:B56"/>
    <mergeCell ref="C55:C56"/>
    <mergeCell ref="B61:B67"/>
    <mergeCell ref="B23:B24"/>
    <mergeCell ref="E61:E67"/>
    <mergeCell ref="B74:B76"/>
    <mergeCell ref="D74:D76"/>
    <mergeCell ref="C74:C76"/>
    <mergeCell ref="B69:B70"/>
    <mergeCell ref="E55:E56"/>
    <mergeCell ref="B57:B60"/>
    <mergeCell ref="C57:C60"/>
    <mergeCell ref="E77:E82"/>
    <mergeCell ref="D69:D70"/>
    <mergeCell ref="E69:E70"/>
    <mergeCell ref="B77:B82"/>
    <mergeCell ref="C77:C82"/>
    <mergeCell ref="D77:D82"/>
    <mergeCell ref="D57:D60"/>
    <mergeCell ref="C61:C67"/>
    <mergeCell ref="E74:E76"/>
    <mergeCell ref="C69:C70"/>
    <mergeCell ref="D61:D67"/>
    <mergeCell ref="E57:E60"/>
  </mergeCells>
  <printOptions horizontalCentered="1"/>
  <pageMargins left="0.4724409448818898" right="0" top="0.5511811023622047" bottom="0.15748031496062992" header="0.15748031496062992" footer="0.1968503937007874"/>
  <pageSetup fitToHeight="0" horizontalDpi="600" verticalDpi="600" orientation="landscape" paperSize="9" scale="50" r:id="rId1"/>
  <headerFooter alignWithMargins="0">
    <oddFooter>&amp;R&amp;P</oddFooter>
  </headerFooter>
  <rowBreaks count="4" manualBreakCount="4">
    <brk id="24" max="255" man="1"/>
    <brk id="48" max="255" man="1"/>
    <brk id="67" max="255" man="1"/>
    <brk id="8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Альошина Світлана Євгенівна</cp:lastModifiedBy>
  <cp:lastPrinted>2019-11-22T12:34:54Z</cp:lastPrinted>
  <dcterms:created xsi:type="dcterms:W3CDTF">2014-01-17T10:52:16Z</dcterms:created>
  <dcterms:modified xsi:type="dcterms:W3CDTF">2019-12-21T13:18:59Z</dcterms:modified>
  <cp:category/>
  <cp:version/>
  <cp:contentType/>
  <cp:contentStatus/>
</cp:coreProperties>
</file>