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<sst xmlns="http://schemas.openxmlformats.org/spreadsheetml/2006/main" count="88" uniqueCount="72">
  <si>
    <t>Показники</t>
  </si>
  <si>
    <t xml:space="preserve">Код рядка </t>
  </si>
  <si>
    <t>рік</t>
  </si>
  <si>
    <t>Основні фінансові показники підприємства (організації)</t>
  </si>
  <si>
    <t>I. Формування прибутку підприємства (організації)</t>
  </si>
  <si>
    <t>Доходи</t>
  </si>
  <si>
    <t xml:space="preserve">Дохід (виручка) від реалізації продукції (товарів, робіт, послуг) </t>
  </si>
  <si>
    <t xml:space="preserve">Непрямі податки та інші вирахування з доходу (розшифрувати) </t>
  </si>
  <si>
    <t xml:space="preserve">Чистий дохід (виручка) від реалізації продукції (товарів, робіт, послуг) </t>
  </si>
  <si>
    <t xml:space="preserve">Інші операційні доходи (розшифрувати) </t>
  </si>
  <si>
    <t>Інші доходи</t>
  </si>
  <si>
    <t>Разом чисті доходи</t>
  </si>
  <si>
    <t xml:space="preserve">Собівартість реалізованої продукції (товарів, робіт та послуг) (розшифрувати) </t>
  </si>
  <si>
    <t xml:space="preserve">Інші операційні витрати (розшифрувати) </t>
  </si>
  <si>
    <t>Інші витрати (розшифрувати)</t>
  </si>
  <si>
    <t xml:space="preserve">Фінансовий результат  до оподаткування </t>
  </si>
  <si>
    <t xml:space="preserve">податок на прибуток </t>
  </si>
  <si>
    <t xml:space="preserve">прибуток </t>
  </si>
  <si>
    <t>013/1</t>
  </si>
  <si>
    <t xml:space="preserve">збиток </t>
  </si>
  <si>
    <t>013/2</t>
  </si>
  <si>
    <t>II. Розподіл чистого прибутку</t>
  </si>
  <si>
    <t>Частина чистого прибутку (доходу), що відраховується  до бюджету міста</t>
  </si>
  <si>
    <t>Залишок нерозподіленого прибутку (непокритого збитку) на початок звітного періоду</t>
  </si>
  <si>
    <t>Напрями використання прибутку (згідно статуту підприємства):</t>
  </si>
  <si>
    <t>Розвиток виробництва</t>
  </si>
  <si>
    <t>016/1</t>
  </si>
  <si>
    <t>у тому числі за основними видами діяльності згідно з КВЕД</t>
  </si>
  <si>
    <t>016/2</t>
  </si>
  <si>
    <t xml:space="preserve">Резервний фонд </t>
  </si>
  <si>
    <t>016/3</t>
  </si>
  <si>
    <t xml:space="preserve">Інші фонди (розшифрувати) </t>
  </si>
  <si>
    <t>016/4</t>
  </si>
  <si>
    <t>Інші цілі (розшифрувати)</t>
  </si>
  <si>
    <t>016/5</t>
  </si>
  <si>
    <t>Залишок нерозподіленого прибутку (непокритого збитку) на кінець звітного періоду</t>
  </si>
  <si>
    <t>018/1</t>
  </si>
  <si>
    <t xml:space="preserve">ПДВ, що підлягає сплаті до бюджету за підсумками звітного періоду </t>
  </si>
  <si>
    <t>018/2</t>
  </si>
  <si>
    <t xml:space="preserve">ресурсні платежі </t>
  </si>
  <si>
    <t>018/3</t>
  </si>
  <si>
    <t xml:space="preserve">інші податки, у тому числі (розшифрувати) </t>
  </si>
  <si>
    <t>018/4</t>
  </si>
  <si>
    <t xml:space="preserve"> частина чистого прибутку (доходу), що відраховується  до бюджету міста</t>
  </si>
  <si>
    <t>018/5</t>
  </si>
  <si>
    <t xml:space="preserve">Погашення податкової заборгованості, у тому числі: </t>
  </si>
  <si>
    <t>погашення реструктуризованих та відстрочених сум, що підлягають сплаті у поточному році до бюджету (розшифрувати)</t>
  </si>
  <si>
    <t>019/1</t>
  </si>
  <si>
    <t>Єдиний соціальний внесок до Пенсійного фонду</t>
  </si>
  <si>
    <t>Середньооблікова чисельність працюючих (із звіту з праці 1-ПВ)</t>
  </si>
  <si>
    <t>Середньомісячна заробітна плата, грн.</t>
  </si>
  <si>
    <t xml:space="preserve">Х </t>
  </si>
  <si>
    <t>до рішення міської ради</t>
  </si>
  <si>
    <t>I квартал</t>
  </si>
  <si>
    <t>I півріччя</t>
  </si>
  <si>
    <t>9 місяців</t>
  </si>
  <si>
    <t xml:space="preserve">      Секретар міської ради</t>
  </si>
  <si>
    <t>ФІНАНСОВИЙ ПЛАН КП "КОМУНАЛЬНИЙ РИНОК" НА 2020 рік</t>
  </si>
  <si>
    <t xml:space="preserve">Факт 2018 року </t>
  </si>
  <si>
    <t xml:space="preserve">Фінансовий план 2019 року </t>
  </si>
  <si>
    <t>2020 рік</t>
  </si>
  <si>
    <t xml:space="preserve">Витрати </t>
  </si>
  <si>
    <r>
      <t>Разом витрати</t>
    </r>
    <r>
      <rPr>
        <sz val="12"/>
        <rFont val="Times New Roman"/>
        <family val="1"/>
      </rPr>
      <t xml:space="preserve"> </t>
    </r>
  </si>
  <si>
    <r>
      <t>Чистий прибуток (збиток), у тому числі:</t>
    </r>
    <r>
      <rPr>
        <sz val="12"/>
        <rFont val="Times New Roman"/>
        <family val="1"/>
      </rPr>
      <t xml:space="preserve"> </t>
    </r>
  </si>
  <si>
    <r>
      <t>III. Обов'язкові платежі підприємства (організації) до бюджету та державних цільових фондів</t>
    </r>
    <r>
      <rPr>
        <sz val="14"/>
        <rFont val="Times New Roman"/>
        <family val="1"/>
      </rPr>
      <t xml:space="preserve"> </t>
    </r>
  </si>
  <si>
    <r>
      <t>Сплата поточних податків та обов'язкових платежів до бюджету, у тому числі:</t>
    </r>
    <r>
      <rPr>
        <sz val="12"/>
        <rFont val="Times New Roman"/>
        <family val="1"/>
      </rPr>
      <t xml:space="preserve"> </t>
    </r>
  </si>
  <si>
    <r>
      <t>Інші обов'язкові платежі (розшифрувати):</t>
    </r>
    <r>
      <rPr>
        <sz val="12"/>
        <rFont val="Times New Roman"/>
        <family val="1"/>
      </rPr>
      <t xml:space="preserve"> </t>
    </r>
  </si>
  <si>
    <r>
      <t xml:space="preserve">Довідково: </t>
    </r>
    <r>
      <rPr>
        <sz val="12"/>
        <rFont val="Times New Roman"/>
        <family val="1"/>
      </rPr>
      <t>Фонд оплати праці</t>
    </r>
  </si>
  <si>
    <t>Додаток 6</t>
  </si>
  <si>
    <t>від    .12.2019 №</t>
  </si>
  <si>
    <t>Валентина ПОПОВИЧ</t>
  </si>
  <si>
    <t>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</si>
</sst>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</numFmts>
  <fonts count="29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6" fontId="28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89" fontId="4" fillId="0" borderId="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43">
      <selection activeCell="H53" sqref="H53"/>
    </sheetView>
  </sheetViews>
  <sheetFormatPr defaultColWidth="9.140625" defaultRowHeight="12.75"/>
  <cols>
    <col min="1" max="1" width="39.8515625" style="1" customWidth="1"/>
    <col min="2" max="2" width="6.8515625" style="1" customWidth="1"/>
    <col min="3" max="3" width="9.140625" style="1" customWidth="1"/>
    <col min="4" max="4" width="14.00390625" style="1" customWidth="1"/>
    <col min="5" max="5" width="9.7109375" style="1" customWidth="1"/>
    <col min="6" max="6" width="10.00390625" style="1" customWidth="1"/>
    <col min="7" max="10" width="9.140625" style="1" customWidth="1"/>
    <col min="11" max="11" width="39.8515625" style="1" customWidth="1"/>
    <col min="12" max="14" width="9.140625" style="1" customWidth="1"/>
    <col min="15" max="15" width="10.421875" style="1" customWidth="1"/>
    <col min="16" max="16" width="10.00390625" style="1" customWidth="1"/>
    <col min="17" max="16384" width="9.140625" style="1" customWidth="1"/>
  </cols>
  <sheetData>
    <row r="1" spans="6:8" ht="15.75" customHeight="1">
      <c r="F1" s="37" t="s">
        <v>68</v>
      </c>
      <c r="G1" s="37"/>
      <c r="H1" s="37"/>
    </row>
    <row r="2" spans="6:8" ht="15.75" customHeight="1">
      <c r="F2" s="37" t="s">
        <v>52</v>
      </c>
      <c r="G2" s="37"/>
      <c r="H2" s="37"/>
    </row>
    <row r="3" spans="6:8" ht="15.75" customHeight="1">
      <c r="F3" s="37" t="s">
        <v>69</v>
      </c>
      <c r="G3" s="37"/>
      <c r="H3" s="37"/>
    </row>
    <row r="5" spans="1:8" ht="15">
      <c r="A5" s="38" t="s">
        <v>57</v>
      </c>
      <c r="B5" s="38"/>
      <c r="C5" s="38"/>
      <c r="D5" s="38"/>
      <c r="E5" s="38"/>
      <c r="F5" s="38"/>
      <c r="G5" s="38"/>
      <c r="H5" s="38"/>
    </row>
    <row r="6" spans="1:8" ht="15">
      <c r="A6" s="2"/>
      <c r="B6" s="2"/>
      <c r="C6" s="2"/>
      <c r="D6" s="2"/>
      <c r="E6" s="2"/>
      <c r="F6" s="2"/>
      <c r="G6" s="29"/>
      <c r="H6" s="29"/>
    </row>
    <row r="7" spans="1:8" ht="15.75" customHeight="1">
      <c r="A7" s="30" t="s">
        <v>0</v>
      </c>
      <c r="B7" s="30" t="s">
        <v>1</v>
      </c>
      <c r="C7" s="30" t="s">
        <v>58</v>
      </c>
      <c r="D7" s="30" t="s">
        <v>59</v>
      </c>
      <c r="E7" s="30" t="s">
        <v>60</v>
      </c>
      <c r="F7" s="30"/>
      <c r="G7" s="30"/>
      <c r="H7" s="30"/>
    </row>
    <row r="8" spans="1:8" ht="12.75" customHeight="1">
      <c r="A8" s="30"/>
      <c r="B8" s="30"/>
      <c r="C8" s="30"/>
      <c r="D8" s="30"/>
      <c r="E8" s="39" t="s">
        <v>53</v>
      </c>
      <c r="F8" s="39" t="s">
        <v>54</v>
      </c>
      <c r="G8" s="39" t="s">
        <v>55</v>
      </c>
      <c r="H8" s="39" t="s">
        <v>2</v>
      </c>
    </row>
    <row r="9" spans="1:8" ht="52.5" customHeight="1">
      <c r="A9" s="30"/>
      <c r="B9" s="30"/>
      <c r="C9" s="30"/>
      <c r="D9" s="30"/>
      <c r="E9" s="40"/>
      <c r="F9" s="40"/>
      <c r="G9" s="40"/>
      <c r="H9" s="40"/>
    </row>
    <row r="10" spans="1:8" ht="18.75" customHeight="1">
      <c r="A10" s="35" t="s">
        <v>3</v>
      </c>
      <c r="B10" s="35"/>
      <c r="C10" s="35"/>
      <c r="D10" s="35"/>
      <c r="E10" s="35"/>
      <c r="F10" s="35"/>
      <c r="G10" s="35"/>
      <c r="H10" s="35"/>
    </row>
    <row r="11" spans="1:8" ht="18.75" customHeight="1">
      <c r="A11" s="35" t="s">
        <v>4</v>
      </c>
      <c r="B11" s="35"/>
      <c r="C11" s="35"/>
      <c r="D11" s="35"/>
      <c r="E11" s="35"/>
      <c r="F11" s="35"/>
      <c r="G11" s="35"/>
      <c r="H11" s="35"/>
    </row>
    <row r="12" spans="1:8" ht="15">
      <c r="A12" s="15" t="s">
        <v>5</v>
      </c>
      <c r="B12" s="36"/>
      <c r="C12" s="36"/>
      <c r="D12" s="36"/>
      <c r="E12" s="36"/>
      <c r="F12" s="36"/>
      <c r="G12" s="36"/>
      <c r="H12" s="36"/>
    </row>
    <row r="13" spans="1:8" s="12" customFormat="1" ht="31.5" customHeight="1">
      <c r="A13" s="16" t="s">
        <v>6</v>
      </c>
      <c r="B13" s="17">
        <v>1</v>
      </c>
      <c r="C13" s="3"/>
      <c r="D13" s="3">
        <v>128</v>
      </c>
      <c r="E13" s="3">
        <v>17</v>
      </c>
      <c r="F13" s="3">
        <v>52</v>
      </c>
      <c r="G13" s="3">
        <v>76</v>
      </c>
      <c r="H13" s="10">
        <v>93</v>
      </c>
    </row>
    <row r="14" spans="1:8" s="12" customFormat="1" ht="31.5" customHeight="1">
      <c r="A14" s="16" t="s">
        <v>7</v>
      </c>
      <c r="B14" s="17">
        <v>2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9" s="12" customFormat="1" ht="33.75" customHeight="1">
      <c r="A15" s="16" t="s">
        <v>8</v>
      </c>
      <c r="B15" s="17">
        <v>3</v>
      </c>
      <c r="C15" s="3"/>
      <c r="D15" s="3">
        <v>128</v>
      </c>
      <c r="E15" s="3">
        <f>E13-E14</f>
        <v>17</v>
      </c>
      <c r="F15" s="3">
        <f>F13-F14</f>
        <v>52</v>
      </c>
      <c r="G15" s="3">
        <f>G13-G14</f>
        <v>76</v>
      </c>
      <c r="H15" s="3">
        <f>H13-H14</f>
        <v>93</v>
      </c>
      <c r="I15" s="13"/>
    </row>
    <row r="16" spans="1:8" s="12" customFormat="1" ht="19.5" customHeight="1">
      <c r="A16" s="16" t="s">
        <v>9</v>
      </c>
      <c r="B16" s="17">
        <v>4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s="12" customFormat="1" ht="15">
      <c r="A17" s="16" t="s">
        <v>10</v>
      </c>
      <c r="B17" s="17">
        <v>5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s="12" customFormat="1" ht="15">
      <c r="A18" s="15" t="s">
        <v>11</v>
      </c>
      <c r="B18" s="17">
        <v>6</v>
      </c>
      <c r="C18" s="3"/>
      <c r="D18" s="3">
        <v>128</v>
      </c>
      <c r="E18" s="3">
        <f>SUM(E15:E17)</f>
        <v>17</v>
      </c>
      <c r="F18" s="3">
        <f>SUM(F15:F17)</f>
        <v>52</v>
      </c>
      <c r="G18" s="3">
        <f>SUM(G15:G17)</f>
        <v>76</v>
      </c>
      <c r="H18" s="3">
        <f>SUM(H15:H17)</f>
        <v>93</v>
      </c>
    </row>
    <row r="19" spans="1:8" s="18" customFormat="1" ht="15">
      <c r="A19" s="15" t="s">
        <v>61</v>
      </c>
      <c r="B19" s="31"/>
      <c r="C19" s="32"/>
      <c r="D19" s="32"/>
      <c r="E19" s="32"/>
      <c r="F19" s="32"/>
      <c r="G19" s="32"/>
      <c r="H19" s="33"/>
    </row>
    <row r="20" spans="1:8" s="12" customFormat="1" ht="46.5">
      <c r="A20" s="16" t="s">
        <v>12</v>
      </c>
      <c r="B20" s="17">
        <v>7</v>
      </c>
      <c r="C20" s="3"/>
      <c r="D20" s="3">
        <v>111.6</v>
      </c>
      <c r="E20" s="3">
        <v>14</v>
      </c>
      <c r="F20" s="3">
        <v>32</v>
      </c>
      <c r="G20" s="3">
        <v>50</v>
      </c>
      <c r="H20" s="3">
        <v>64</v>
      </c>
    </row>
    <row r="21" spans="1:8" s="12" customFormat="1" ht="19.5" customHeight="1">
      <c r="A21" s="16" t="s">
        <v>13</v>
      </c>
      <c r="B21" s="17">
        <v>8</v>
      </c>
      <c r="C21" s="3"/>
      <c r="D21" s="3">
        <v>8.6</v>
      </c>
      <c r="E21" s="3">
        <v>2</v>
      </c>
      <c r="F21" s="3">
        <v>5</v>
      </c>
      <c r="G21" s="3">
        <v>9.7</v>
      </c>
      <c r="H21" s="3">
        <v>11</v>
      </c>
    </row>
    <row r="22" spans="1:8" s="12" customFormat="1" ht="15">
      <c r="A22" s="16" t="s">
        <v>14</v>
      </c>
      <c r="B22" s="17">
        <v>9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12" customFormat="1" ht="15">
      <c r="A23" s="15" t="s">
        <v>62</v>
      </c>
      <c r="B23" s="17">
        <v>10</v>
      </c>
      <c r="C23" s="3"/>
      <c r="D23" s="3">
        <v>120.2</v>
      </c>
      <c r="E23" s="3">
        <f>SUM(E20:E22)</f>
        <v>16</v>
      </c>
      <c r="F23" s="3">
        <f>SUM(F20:F22)</f>
        <v>37</v>
      </c>
      <c r="G23" s="3">
        <f>SUM(G20:G22)</f>
        <v>59.7</v>
      </c>
      <c r="H23" s="3">
        <f>SUM(H20:H22)</f>
        <v>75</v>
      </c>
    </row>
    <row r="24" spans="1:8" s="12" customFormat="1" ht="30.75">
      <c r="A24" s="15" t="s">
        <v>15</v>
      </c>
      <c r="B24" s="17">
        <v>11</v>
      </c>
      <c r="C24" s="8"/>
      <c r="D24" s="20">
        <v>7.8</v>
      </c>
      <c r="E24" s="3">
        <f>E18-E23</f>
        <v>1</v>
      </c>
      <c r="F24" s="3">
        <f>F18-F23</f>
        <v>15</v>
      </c>
      <c r="G24" s="3">
        <f>G18-G23</f>
        <v>16.299999999999997</v>
      </c>
      <c r="H24" s="3">
        <f>H18-H23</f>
        <v>18</v>
      </c>
    </row>
    <row r="25" spans="1:8" s="12" customFormat="1" ht="15">
      <c r="A25" s="16" t="s">
        <v>16</v>
      </c>
      <c r="B25" s="17">
        <v>12</v>
      </c>
      <c r="C25" s="8"/>
      <c r="D25" s="20">
        <v>1.4</v>
      </c>
      <c r="E25" s="3">
        <f>E24*18%</f>
        <v>0.18</v>
      </c>
      <c r="F25" s="3">
        <f>F24*18%</f>
        <v>2.6999999999999997</v>
      </c>
      <c r="G25" s="3">
        <f>G24*18%</f>
        <v>2.9339999999999993</v>
      </c>
      <c r="H25" s="3">
        <f>H24*18%</f>
        <v>3.2399999999999998</v>
      </c>
    </row>
    <row r="26" spans="1:8" s="12" customFormat="1" ht="30.75">
      <c r="A26" s="15" t="s">
        <v>63</v>
      </c>
      <c r="B26" s="17">
        <v>13</v>
      </c>
      <c r="C26" s="8"/>
      <c r="D26" s="20">
        <v>6.4</v>
      </c>
      <c r="E26" s="3">
        <f>E24-E25</f>
        <v>0.8200000000000001</v>
      </c>
      <c r="F26" s="3">
        <f>F24-F25</f>
        <v>12.3</v>
      </c>
      <c r="G26" s="3">
        <f>G24-G25</f>
        <v>13.365999999999998</v>
      </c>
      <c r="H26" s="3">
        <f>H24-H25</f>
        <v>14.76</v>
      </c>
    </row>
    <row r="27" spans="1:8" s="12" customFormat="1" ht="15">
      <c r="A27" s="16" t="s">
        <v>17</v>
      </c>
      <c r="B27" s="17" t="s">
        <v>18</v>
      </c>
      <c r="C27" s="9"/>
      <c r="D27" s="20">
        <v>6.4</v>
      </c>
      <c r="E27" s="3">
        <v>2.9</v>
      </c>
      <c r="F27" s="3">
        <v>7.5</v>
      </c>
      <c r="G27" s="10">
        <v>10.9</v>
      </c>
      <c r="H27" s="10">
        <v>14.8</v>
      </c>
    </row>
    <row r="28" spans="1:8" s="12" customFormat="1" ht="15">
      <c r="A28" s="16" t="s">
        <v>19</v>
      </c>
      <c r="B28" s="17" t="s">
        <v>20</v>
      </c>
      <c r="C28" s="8"/>
      <c r="D28" s="8"/>
      <c r="E28" s="8"/>
      <c r="F28" s="8"/>
      <c r="G28" s="9"/>
      <c r="H28" s="9"/>
    </row>
    <row r="29" spans="1:8" ht="18.75" customHeight="1">
      <c r="A29" s="34" t="s">
        <v>21</v>
      </c>
      <c r="B29" s="34"/>
      <c r="C29" s="34"/>
      <c r="D29" s="34"/>
      <c r="E29" s="34"/>
      <c r="F29" s="34"/>
      <c r="G29" s="34"/>
      <c r="H29" s="34"/>
    </row>
    <row r="30" spans="1:8" s="12" customFormat="1" ht="32.25" customHeight="1">
      <c r="A30" s="16" t="s">
        <v>22</v>
      </c>
      <c r="B30" s="17">
        <v>14</v>
      </c>
      <c r="C30" s="3"/>
      <c r="D30" s="3">
        <v>1.3</v>
      </c>
      <c r="E30" s="3">
        <f>E26*20%</f>
        <v>0.16400000000000003</v>
      </c>
      <c r="F30" s="3">
        <f>F26*20%</f>
        <v>2.4600000000000004</v>
      </c>
      <c r="G30" s="3">
        <f>G26*20%</f>
        <v>2.6731999999999996</v>
      </c>
      <c r="H30" s="3">
        <f>H26*20%</f>
        <v>2.952</v>
      </c>
    </row>
    <row r="31" spans="1:8" s="12" customFormat="1" ht="48.75" customHeight="1">
      <c r="A31" s="15" t="s">
        <v>23</v>
      </c>
      <c r="B31" s="17">
        <v>15</v>
      </c>
      <c r="C31" s="10"/>
      <c r="D31" s="10">
        <v>0</v>
      </c>
      <c r="E31" s="10" t="s">
        <v>51</v>
      </c>
      <c r="F31" s="10" t="s">
        <v>51</v>
      </c>
      <c r="G31" s="10" t="s">
        <v>51</v>
      </c>
      <c r="H31" s="10">
        <v>0</v>
      </c>
    </row>
    <row r="32" spans="1:8" s="12" customFormat="1" ht="33" customHeight="1">
      <c r="A32" s="16" t="s">
        <v>24</v>
      </c>
      <c r="B32" s="17">
        <v>16</v>
      </c>
      <c r="C32" s="3"/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s="12" customFormat="1" ht="15">
      <c r="A33" s="16" t="s">
        <v>25</v>
      </c>
      <c r="B33" s="17" t="s">
        <v>26</v>
      </c>
      <c r="C33" s="8"/>
      <c r="D33" s="20">
        <v>4.6</v>
      </c>
      <c r="E33" s="3">
        <v>0.3</v>
      </c>
      <c r="F33" s="3">
        <v>3.5</v>
      </c>
      <c r="G33" s="3">
        <v>4.5</v>
      </c>
      <c r="H33" s="3">
        <v>4.7</v>
      </c>
    </row>
    <row r="34" spans="1:8" s="12" customFormat="1" ht="32.25" customHeight="1">
      <c r="A34" s="16" t="s">
        <v>27</v>
      </c>
      <c r="B34" s="17" t="s">
        <v>28</v>
      </c>
      <c r="C34" s="8"/>
      <c r="D34" s="20" t="s">
        <v>71</v>
      </c>
      <c r="E34" s="3" t="s">
        <v>51</v>
      </c>
      <c r="F34" s="3" t="s">
        <v>51</v>
      </c>
      <c r="G34" s="3" t="s">
        <v>51</v>
      </c>
      <c r="H34" s="3" t="s">
        <v>51</v>
      </c>
    </row>
    <row r="35" spans="1:8" s="12" customFormat="1" ht="15">
      <c r="A35" s="16" t="s">
        <v>29</v>
      </c>
      <c r="B35" s="17" t="s">
        <v>30</v>
      </c>
      <c r="C35" s="8"/>
      <c r="D35" s="20" t="s">
        <v>71</v>
      </c>
      <c r="E35" s="3" t="s">
        <v>51</v>
      </c>
      <c r="F35" s="3" t="s">
        <v>51</v>
      </c>
      <c r="G35" s="3" t="s">
        <v>51</v>
      </c>
      <c r="H35" s="3" t="s">
        <v>51</v>
      </c>
    </row>
    <row r="36" spans="1:8" s="12" customFormat="1" ht="15">
      <c r="A36" s="16" t="s">
        <v>31</v>
      </c>
      <c r="B36" s="17" t="s">
        <v>32</v>
      </c>
      <c r="C36" s="8"/>
      <c r="D36" s="20">
        <v>0</v>
      </c>
      <c r="E36" s="3">
        <v>0</v>
      </c>
      <c r="F36" s="3">
        <v>0</v>
      </c>
      <c r="G36" s="3">
        <v>0</v>
      </c>
      <c r="H36" s="3">
        <v>0</v>
      </c>
    </row>
    <row r="37" spans="1:8" s="12" customFormat="1" ht="15">
      <c r="A37" s="16" t="s">
        <v>33</v>
      </c>
      <c r="B37" s="17" t="s">
        <v>34</v>
      </c>
      <c r="C37" s="8"/>
      <c r="D37" s="20">
        <v>0</v>
      </c>
      <c r="E37" s="3">
        <v>0</v>
      </c>
      <c r="F37" s="3">
        <v>0</v>
      </c>
      <c r="G37" s="3">
        <v>0</v>
      </c>
      <c r="H37" s="3">
        <v>0</v>
      </c>
    </row>
    <row r="38" spans="1:8" s="12" customFormat="1" ht="50.25" customHeight="1">
      <c r="A38" s="15" t="s">
        <v>35</v>
      </c>
      <c r="B38" s="17">
        <v>17</v>
      </c>
      <c r="C38" s="9"/>
      <c r="D38" s="21" t="s">
        <v>71</v>
      </c>
      <c r="E38" s="10" t="s">
        <v>51</v>
      </c>
      <c r="F38" s="10" t="s">
        <v>51</v>
      </c>
      <c r="G38" s="10" t="s">
        <v>51</v>
      </c>
      <c r="H38" s="10">
        <f>H27-H30-H33</f>
        <v>7.148000000000001</v>
      </c>
    </row>
    <row r="39" spans="1:8" ht="39" customHeight="1">
      <c r="A39" s="35" t="s">
        <v>64</v>
      </c>
      <c r="B39" s="35"/>
      <c r="C39" s="35"/>
      <c r="D39" s="35"/>
      <c r="E39" s="35"/>
      <c r="F39" s="35"/>
      <c r="G39" s="35"/>
      <c r="H39" s="35"/>
    </row>
    <row r="40" spans="1:8" s="12" customFormat="1" ht="46.5">
      <c r="A40" s="15" t="s">
        <v>65</v>
      </c>
      <c r="B40" s="17">
        <v>18</v>
      </c>
      <c r="C40" s="10"/>
      <c r="D40" s="10">
        <v>2.7</v>
      </c>
      <c r="E40" s="10">
        <v>0.4</v>
      </c>
      <c r="F40" s="10">
        <f>SUM(F41:F45)</f>
        <v>5.16</v>
      </c>
      <c r="G40" s="10">
        <f>SUM(G41:G45)</f>
        <v>5.607199999999999</v>
      </c>
      <c r="H40" s="10">
        <f>SUM(H41:H45)</f>
        <v>6.192</v>
      </c>
    </row>
    <row r="41" spans="1:8" s="12" customFormat="1" ht="15">
      <c r="A41" s="16" t="s">
        <v>16</v>
      </c>
      <c r="B41" s="17" t="s">
        <v>36</v>
      </c>
      <c r="C41" s="10"/>
      <c r="D41" s="10">
        <v>1.4</v>
      </c>
      <c r="E41" s="10">
        <f>E25</f>
        <v>0.18</v>
      </c>
      <c r="F41" s="10">
        <f>F25</f>
        <v>2.6999999999999997</v>
      </c>
      <c r="G41" s="10">
        <f>G25</f>
        <v>2.9339999999999993</v>
      </c>
      <c r="H41" s="10">
        <f>H25</f>
        <v>3.2399999999999998</v>
      </c>
    </row>
    <row r="42" spans="1:8" s="12" customFormat="1" ht="33.75" customHeight="1">
      <c r="A42" s="16" t="s">
        <v>37</v>
      </c>
      <c r="B42" s="17" t="s">
        <v>38</v>
      </c>
      <c r="C42" s="10"/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s="12" customFormat="1" ht="15">
      <c r="A43" s="16" t="s">
        <v>39</v>
      </c>
      <c r="B43" s="17" t="s">
        <v>40</v>
      </c>
      <c r="C43" s="3"/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s="12" customFormat="1" ht="30.75">
      <c r="A44" s="16" t="s">
        <v>41</v>
      </c>
      <c r="B44" s="17" t="s">
        <v>42</v>
      </c>
      <c r="C44" s="3"/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s="12" customFormat="1" ht="33" customHeight="1">
      <c r="A45" s="16" t="s">
        <v>43</v>
      </c>
      <c r="B45" s="17" t="s">
        <v>44</v>
      </c>
      <c r="C45" s="3"/>
      <c r="D45" s="3">
        <v>1.3</v>
      </c>
      <c r="E45" s="3">
        <f>E30</f>
        <v>0.16400000000000003</v>
      </c>
      <c r="F45" s="3">
        <f>F30</f>
        <v>2.4600000000000004</v>
      </c>
      <c r="G45" s="3">
        <f>G30</f>
        <v>2.6731999999999996</v>
      </c>
      <c r="H45" s="3">
        <f>H30</f>
        <v>2.952</v>
      </c>
    </row>
    <row r="46" spans="1:8" s="12" customFormat="1" ht="33" customHeight="1">
      <c r="A46" s="15" t="s">
        <v>45</v>
      </c>
      <c r="B46" s="17">
        <v>19</v>
      </c>
      <c r="C46" s="3"/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9" s="12" customFormat="1" ht="65.25" customHeight="1">
      <c r="A47" s="16" t="s">
        <v>46</v>
      </c>
      <c r="B47" s="17" t="s">
        <v>47</v>
      </c>
      <c r="C47" s="3"/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4"/>
    </row>
    <row r="48" spans="1:8" s="12" customFormat="1" ht="30.75">
      <c r="A48" s="15" t="s">
        <v>48</v>
      </c>
      <c r="B48" s="17">
        <v>20</v>
      </c>
      <c r="C48" s="3"/>
      <c r="D48" s="3">
        <v>18</v>
      </c>
      <c r="E48" s="3">
        <v>2.5</v>
      </c>
      <c r="F48" s="3">
        <v>15</v>
      </c>
      <c r="G48" s="3">
        <v>22.5</v>
      </c>
      <c r="H48" s="3">
        <v>30</v>
      </c>
    </row>
    <row r="49" spans="1:8" s="12" customFormat="1" ht="30.75">
      <c r="A49" s="15" t="s">
        <v>66</v>
      </c>
      <c r="B49" s="17">
        <v>21</v>
      </c>
      <c r="C49" s="3"/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s="12" customFormat="1" ht="15.75" customHeight="1">
      <c r="A50" s="15" t="s">
        <v>67</v>
      </c>
      <c r="B50" s="17">
        <v>22</v>
      </c>
      <c r="C50" s="3"/>
      <c r="D50" s="3">
        <v>66</v>
      </c>
      <c r="E50" s="3">
        <v>7.5</v>
      </c>
      <c r="F50" s="3">
        <v>15</v>
      </c>
      <c r="G50" s="3">
        <v>22.5</v>
      </c>
      <c r="H50" s="3">
        <v>30</v>
      </c>
    </row>
    <row r="51" spans="1:8" s="12" customFormat="1" ht="33.75" customHeight="1">
      <c r="A51" s="16" t="s">
        <v>49</v>
      </c>
      <c r="B51" s="17">
        <v>23</v>
      </c>
      <c r="C51" s="11"/>
      <c r="D51" s="11">
        <v>2</v>
      </c>
      <c r="E51" s="11">
        <v>2</v>
      </c>
      <c r="F51" s="11">
        <v>2</v>
      </c>
      <c r="G51" s="11">
        <v>2</v>
      </c>
      <c r="H51" s="11">
        <v>2</v>
      </c>
    </row>
    <row r="52" spans="1:8" s="12" customFormat="1" ht="20.25" customHeight="1">
      <c r="A52" s="16" t="s">
        <v>50</v>
      </c>
      <c r="B52" s="17">
        <v>24</v>
      </c>
      <c r="C52" s="11"/>
      <c r="D52" s="11">
        <v>2750</v>
      </c>
      <c r="E52" s="11">
        <f>E50/E51/3*1000</f>
        <v>1250</v>
      </c>
      <c r="F52" s="11">
        <f>F50/F51/6*1000</f>
        <v>1250</v>
      </c>
      <c r="G52" s="11">
        <f>G50/G51/9*1000</f>
        <v>1250</v>
      </c>
      <c r="H52" s="11">
        <f>H50/H51/12*1000</f>
        <v>1250</v>
      </c>
    </row>
    <row r="53" spans="1:8" ht="21" customHeight="1">
      <c r="A53" s="5"/>
      <c r="B53" s="6"/>
      <c r="C53" s="7"/>
      <c r="D53" s="7"/>
      <c r="E53" s="41"/>
      <c r="F53" s="19"/>
      <c r="G53" s="19"/>
      <c r="H53" s="19"/>
    </row>
    <row r="54" spans="1:8" ht="21" customHeight="1">
      <c r="A54" s="5"/>
      <c r="B54" s="6"/>
      <c r="C54" s="7"/>
      <c r="D54" s="7"/>
      <c r="E54" s="7"/>
      <c r="F54" s="7"/>
      <c r="G54" s="7"/>
      <c r="H54" s="7"/>
    </row>
    <row r="55" spans="1:7" ht="15">
      <c r="A55" s="28"/>
      <c r="B55" s="28"/>
      <c r="C55" s="27"/>
      <c r="D55" s="27"/>
      <c r="E55" s="27"/>
      <c r="F55" s="27"/>
      <c r="G55" s="27"/>
    </row>
    <row r="56" spans="1:8" ht="15.75" customHeight="1">
      <c r="A56" s="26" t="s">
        <v>56</v>
      </c>
      <c r="B56" s="26"/>
      <c r="C56" s="4"/>
      <c r="D56" s="4"/>
      <c r="E56" s="4"/>
      <c r="F56" s="24" t="s">
        <v>70</v>
      </c>
      <c r="G56" s="24"/>
      <c r="H56" s="25"/>
    </row>
    <row r="57" spans="1:7" ht="15.75">
      <c r="A57" s="22"/>
      <c r="B57" s="22"/>
      <c r="C57" s="23"/>
      <c r="D57" s="23"/>
      <c r="E57" s="23"/>
      <c r="F57" s="23"/>
      <c r="G57" s="23"/>
    </row>
    <row r="58" spans="1:17" ht="15.75">
      <c r="A58" s="22"/>
      <c r="B58" s="22"/>
      <c r="C58" s="23"/>
      <c r="D58" s="23"/>
      <c r="E58" s="23"/>
      <c r="F58" s="23"/>
      <c r="G58" s="23"/>
      <c r="K58" s="22"/>
      <c r="L58" s="22"/>
      <c r="M58" s="23"/>
      <c r="N58" s="23"/>
      <c r="O58" s="23"/>
      <c r="P58" s="23"/>
      <c r="Q58" s="23"/>
    </row>
  </sheetData>
  <sheetProtection/>
  <mergeCells count="34">
    <mergeCell ref="A10:H10"/>
    <mergeCell ref="E8:E9"/>
    <mergeCell ref="F8:F9"/>
    <mergeCell ref="G8:G9"/>
    <mergeCell ref="H8:H9"/>
    <mergeCell ref="A7:A9"/>
    <mergeCell ref="B7:B9"/>
    <mergeCell ref="D7:D9"/>
    <mergeCell ref="E7:H7"/>
    <mergeCell ref="F1:H1"/>
    <mergeCell ref="F2:H2"/>
    <mergeCell ref="F3:H3"/>
    <mergeCell ref="A5:H5"/>
    <mergeCell ref="G6:H6"/>
    <mergeCell ref="C7:C9"/>
    <mergeCell ref="C58:D58"/>
    <mergeCell ref="E58:G58"/>
    <mergeCell ref="B19:H19"/>
    <mergeCell ref="A29:H29"/>
    <mergeCell ref="A39:H39"/>
    <mergeCell ref="A58:B58"/>
    <mergeCell ref="A11:H11"/>
    <mergeCell ref="B12:H12"/>
    <mergeCell ref="A57:B57"/>
    <mergeCell ref="F56:H56"/>
    <mergeCell ref="A56:B56"/>
    <mergeCell ref="C55:D55"/>
    <mergeCell ref="E55:G55"/>
    <mergeCell ref="A55:B55"/>
    <mergeCell ref="K58:L58"/>
    <mergeCell ref="M58:N58"/>
    <mergeCell ref="O58:Q58"/>
    <mergeCell ref="C57:D57"/>
    <mergeCell ref="E57:G57"/>
  </mergeCells>
  <printOptions/>
  <pageMargins left="0.94" right="0.15748031496062992" top="0.67" bottom="0.1968503937007874" header="0.35433070866141736" footer="0.1968503937007874"/>
  <pageSetup horizontalDpi="600" verticalDpi="600" orientation="portrait" paperSize="9" scale="8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2019-11-18T11:19:02Z</cp:lastPrinted>
  <dcterms:created xsi:type="dcterms:W3CDTF">1996-10-08T23:32:33Z</dcterms:created>
  <dcterms:modified xsi:type="dcterms:W3CDTF">2019-11-20T11:27:19Z</dcterms:modified>
  <cp:category/>
  <cp:version/>
  <cp:contentType/>
  <cp:contentStatus/>
</cp:coreProperties>
</file>