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'дод.7'!$10:$10</definedName>
    <definedName name="_xlnm.Print_Area" localSheetId="0">'дод.7'!$A$1:$I$61</definedName>
  </definedNames>
  <calcPr fullCalcOnLoad="1"/>
</workbook>
</file>

<file path=xl/sharedStrings.xml><?xml version="1.0" encoding="utf-8"?>
<sst xmlns="http://schemas.openxmlformats.org/spreadsheetml/2006/main" count="149" uniqueCount="116">
  <si>
    <t>Загальний фонд</t>
  </si>
  <si>
    <t>Спеціальний фонд</t>
  </si>
  <si>
    <t>Код функціональної класифікації видатків та кредитування бюджету</t>
  </si>
  <si>
    <t>…</t>
  </si>
  <si>
    <t xml:space="preserve">Всього </t>
  </si>
  <si>
    <t>Назва бюджетної програми</t>
  </si>
  <si>
    <t>Назва підпрограми 1</t>
  </si>
  <si>
    <t>Назва підпрограми 2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</si>
  <si>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</si>
  <si>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</si>
  <si>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t>(тис. грн.)</t>
  </si>
  <si>
    <t>03</t>
  </si>
  <si>
    <t>Міськвиконком</t>
  </si>
  <si>
    <t>210105</t>
  </si>
  <si>
    <t>210110</t>
  </si>
  <si>
    <t>0320</t>
  </si>
  <si>
    <t>Запобігання та ліквідація надзвичайних ситуацій та наслідків стихійного лиха</t>
  </si>
  <si>
    <t>Заходи з організації рятування на водах</t>
  </si>
  <si>
    <t>Програма "Організація проведення громадських робіт"</t>
  </si>
  <si>
    <t>Управління житлово- комунального господарства</t>
  </si>
  <si>
    <t>0620</t>
  </si>
  <si>
    <t>Благоустрій міст, сіл та селищ</t>
  </si>
  <si>
    <t>Найменування міської програми</t>
  </si>
  <si>
    <t>210000</t>
  </si>
  <si>
    <t>Видатки на запобігання та ліквідація надзвичайних ситуацій та наслідків стихійного лиха</t>
  </si>
  <si>
    <t>Житлово - комунальне господарство</t>
  </si>
  <si>
    <t>110204</t>
  </si>
  <si>
    <t>0828</t>
  </si>
  <si>
    <t>Палаци і будинки культури, клуби та інші заклади клубного типу</t>
  </si>
  <si>
    <t>Програма розвитку театрального мистецтва в м. Світловодську на період до 2015 року</t>
  </si>
  <si>
    <t>Міська програма підтримки хореографії та розвитку  танцювального руху  в м. Світловодську  на період до 2015 року</t>
  </si>
  <si>
    <t>080000</t>
  </si>
  <si>
    <t>080800</t>
  </si>
  <si>
    <t>Міська програма "Імунопрофілактики та захисту населення від інфекційних хвороб на 2010-2015роки"</t>
  </si>
  <si>
    <t xml:space="preserve">Лікарні  </t>
  </si>
  <si>
    <t xml:space="preserve">Центри первинної медичної (медико-санітарної) допомоги  </t>
  </si>
  <si>
    <t>Охорона здоров"я</t>
  </si>
  <si>
    <t>Міська програма  Протидії захворюванню на туберкульоз на період 2013-2016 роки</t>
  </si>
  <si>
    <t>080101</t>
  </si>
  <si>
    <t>0731</t>
  </si>
  <si>
    <t>0726</t>
  </si>
  <si>
    <t>Управління освіти</t>
  </si>
  <si>
    <t>10</t>
  </si>
  <si>
    <t>070101</t>
  </si>
  <si>
    <t>Дошкільні заклади освіти</t>
  </si>
  <si>
    <t>070201</t>
  </si>
  <si>
    <t>Загальноосвітні школи</t>
  </si>
  <si>
    <t>Міська програма "Вчитель"</t>
  </si>
  <si>
    <t>070000</t>
  </si>
  <si>
    <t>Державна цільова програма впровадження у навчально-виховний процес загальноосвітніх навчальних закладів інформаційно-комунікаційних технологій "Сто відсотків"</t>
  </si>
  <si>
    <t>Освіта</t>
  </si>
  <si>
    <t>0910</t>
  </si>
  <si>
    <t>0921</t>
  </si>
  <si>
    <t>15</t>
  </si>
  <si>
    <t>Управління соціального захисту населення</t>
  </si>
  <si>
    <t>090412</t>
  </si>
  <si>
    <t>Інші видатки на соціальний захист</t>
  </si>
  <si>
    <t>1090</t>
  </si>
  <si>
    <t>Управління економіки, ресурсів та розвитку міста</t>
  </si>
  <si>
    <t>Інші послуги,пов"язані з економічною  діяльністю</t>
  </si>
  <si>
    <t>Підтримка малого та середнього підприємництва</t>
  </si>
  <si>
    <t>Програма розвитку малого та середнього підприємництва у м. Світловодськ на 2013-2015роки</t>
  </si>
  <si>
    <t>24</t>
  </si>
  <si>
    <t>Управління культури і туризму</t>
  </si>
  <si>
    <t>110000</t>
  </si>
  <si>
    <t>Культура і мистецтво</t>
  </si>
  <si>
    <t>120100</t>
  </si>
  <si>
    <t>0830</t>
  </si>
  <si>
    <t>Телебачення  і радіомовлення</t>
  </si>
  <si>
    <t>120201</t>
  </si>
  <si>
    <t>Періодичні видання                          (газети та журнали)</t>
  </si>
  <si>
    <t>0411</t>
  </si>
  <si>
    <t>070802</t>
  </si>
  <si>
    <t>0990</t>
  </si>
  <si>
    <t>Методична робота, інші заходи у сфері народної освіти</t>
  </si>
  <si>
    <t>0421</t>
  </si>
  <si>
    <t>Землеустрій</t>
  </si>
  <si>
    <t>Сільське і лісове господарство,рибне господарство та мисливство</t>
  </si>
  <si>
    <t xml:space="preserve">Перелік місцевих  програм, які фінансуватимуться за рахунок коштів
міського бюджету  у 2016 році
</t>
  </si>
  <si>
    <t>Міська програма підтримки редакції газети Світловодської міської ради "Світловодськ вечірній"  на 2016 рік</t>
  </si>
  <si>
    <t>Програмна концепція мовлення редакції  міського радіомовлення Світловодської міської ради на 2016 рік</t>
  </si>
  <si>
    <t>090501</t>
  </si>
  <si>
    <t>Організація та проведення громадських робіт</t>
  </si>
  <si>
    <t>1050</t>
  </si>
  <si>
    <t>Програма  благоустрою м. Світловодськ на 2016-2017рр</t>
  </si>
  <si>
    <t>Міська  цільова програма розвитку дошкільної освіти на 2014-2017 роки"</t>
  </si>
  <si>
    <t>Міська соціальна програма оздоровлення та відпочинку дітей міста Світловодська на 2014-2017 рік</t>
  </si>
  <si>
    <t xml:space="preserve">Міська комплексна Програма соціальної підтримки сімей учасників АТО, сімей поранених, загиблих військовослужбовців та учасників АТО і вшанування пам’яті загиблих на 2016-2017 роки </t>
  </si>
  <si>
    <t>Комплексна міська програма соціального захисту  та соціальної підтримки окремих категорій населення міста Світловодська  "Турбота"на 2016 - 2017 роки</t>
  </si>
  <si>
    <t>Програма "Організація проведення громадських робіт у м. Світловодськ на 2015- 2016рр"</t>
  </si>
  <si>
    <t>150202</t>
  </si>
  <si>
    <t>0443</t>
  </si>
  <si>
    <t>Розробка схем та проектних рішень масового застосування</t>
  </si>
  <si>
    <t>Програма економічного і соціального розвитку міста Світловодська                                         на 2016 рік</t>
  </si>
  <si>
    <t>Комплексна міська програма запобігання та реагування на надзвичайні ситуації техногенного, природного та соціального характеру у м.Світловодську на 2006-2010 роки і на період до 2016року</t>
  </si>
  <si>
    <t>Програма розвитку земельних відносин у м. Світловодськ  2005-2015рр. і на період до 2017року</t>
  </si>
  <si>
    <t>Програма " Громадський бюджет міста Світловодськ на 2016-2020 рр"</t>
  </si>
  <si>
    <t>240602</t>
  </si>
  <si>
    <t>0512</t>
  </si>
  <si>
    <t>Утилізація відходів</t>
  </si>
  <si>
    <t>170102</t>
  </si>
  <si>
    <t>1070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</si>
  <si>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</si>
  <si>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</si>
  <si>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170302</t>
  </si>
  <si>
    <t>до рішення сесії Світловодської міської ради</t>
  </si>
  <si>
    <t>" Про міський бюджет на 2016 рік"</t>
  </si>
  <si>
    <t>( в редакції  рішення Світловодської міської ради</t>
  </si>
  <si>
    <t>Додаток №7</t>
  </si>
  <si>
    <t>Комплексна міська програма соціального захисту  та соціальної підтримки окремих категорій населення міста Світловодська  "Турбота" на 2016 - 2017 роки</t>
  </si>
  <si>
    <t>від 24 грудня 2015р  № 56</t>
  </si>
  <si>
    <r>
      <t>Код програмної класифікації видатків та кредитування місцевого бюджету</t>
    </r>
    <r>
      <rPr>
        <b/>
        <vertAlign val="superscript"/>
        <sz val="16"/>
        <color indexed="8"/>
        <rFont val="Times New Roman"/>
        <family val="0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</si>
  <si>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6"/>
        <color indexed="8"/>
        <rFont val="Times New Roman"/>
        <family val="0"/>
      </rPr>
      <t>3</t>
    </r>
    <r>
      <rPr>
        <b/>
        <sz val="16"/>
        <color indexed="8"/>
        <rFont val="Times New Roman"/>
        <family val="0"/>
      </rPr>
      <t>/тимчасовою класифікацією видатків та кредитування місцевого бюджету</t>
    </r>
  </si>
  <si>
    <r>
      <t xml:space="preserve">Орган з питань праці та соціального захисту населення </t>
    </r>
    <r>
      <rPr>
        <i/>
        <sz val="18"/>
        <color indexed="8"/>
        <rFont val="Times New Roman"/>
        <family val="0"/>
      </rPr>
      <t>(головний розпорядник)</t>
    </r>
  </si>
  <si>
    <r>
      <t xml:space="preserve">Орган з питань праці та соціального захисту населення </t>
    </r>
    <r>
      <rPr>
        <i/>
        <sz val="18"/>
        <color indexed="8"/>
        <rFont val="Times New Roman"/>
        <family val="0"/>
      </rPr>
      <t>(відповідальний виконавець)</t>
    </r>
  </si>
  <si>
    <t>від 21.04.2016 р № 179)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</si>
</sst>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000000"/>
    <numFmt numFmtId="199" formatCode="0.000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6"/>
      <color indexed="8"/>
      <name val="Arial Cyr"/>
      <family val="0"/>
    </font>
    <font>
      <sz val="20"/>
      <color indexed="8"/>
      <name val="Times New Roman"/>
      <family val="0"/>
    </font>
    <font>
      <b/>
      <sz val="2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sz val="16"/>
      <color indexed="8"/>
      <name val="Times New Roman"/>
      <family val="0"/>
    </font>
    <font>
      <b/>
      <sz val="16"/>
      <color indexed="8"/>
      <name val="Times New Roman"/>
      <family val="0"/>
    </font>
    <font>
      <b/>
      <vertAlign val="superscript"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sz val="14"/>
      <color indexed="8"/>
      <name val="Times New Roman"/>
      <family val="0"/>
    </font>
    <font>
      <sz val="1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8"/>
      <color indexed="8"/>
      <name val="Times New Roman"/>
      <family val="0"/>
    </font>
    <font>
      <b/>
      <i/>
      <sz val="18"/>
      <color indexed="8"/>
      <name val="Times New Roman"/>
      <family val="0"/>
    </font>
    <font>
      <b/>
      <sz val="22"/>
      <color indexed="8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3">
    <xf numFmtId="0" fontId="1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8" fillId="26" borderId="1" applyNumberFormat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9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5" fillId="0" borderId="12" xfId="0" applyNumberFormat="1" applyFont="1" applyFill="1" applyBorder="1" applyAlignment="1" applyProtection="1">
      <alignment horizontal="center"/>
      <protection/>
    </xf>
    <xf numFmtId="0" fontId="31" fillId="0" borderId="12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5" fillId="0" borderId="0" xfId="0" applyNumberFormat="1" applyFont="1" applyFill="1" applyBorder="1" applyAlignment="1" applyProtection="1">
      <alignment horizontal="center" vertical="top"/>
      <protection/>
    </xf>
    <xf numFmtId="0" fontId="36" fillId="0" borderId="12" xfId="0" applyNumberFormat="1" applyFont="1" applyFill="1" applyBorder="1" applyAlignment="1" applyProtection="1">
      <alignment horizontal="right" vertical="center"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8" fillId="0" borderId="13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5" xfId="0" applyFont="1" applyBorder="1" applyAlignment="1">
      <alignment horizontal="center" vertical="center" wrapText="1"/>
    </xf>
    <xf numFmtId="0" fontId="38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/>
    </xf>
    <xf numFmtId="0" fontId="37" fillId="0" borderId="0" xfId="0" applyNumberFormat="1" applyFont="1" applyFill="1" applyAlignment="1" applyProtection="1">
      <alignment vertical="center"/>
      <protection/>
    </xf>
    <xf numFmtId="49" fontId="38" fillId="0" borderId="15" xfId="0" applyNumberFormat="1" applyFont="1" applyFill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center" vertical="center" wrapText="1"/>
    </xf>
    <xf numFmtId="49" fontId="38" fillId="0" borderId="15" xfId="0" applyNumberFormat="1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198" fontId="38" fillId="0" borderId="15" xfId="0" applyNumberFormat="1" applyFont="1" applyFill="1" applyBorder="1" applyAlignment="1" applyProtection="1">
      <alignment horizontal="left" vertical="center" wrapText="1"/>
      <protection locked="0"/>
    </xf>
    <xf numFmtId="199" fontId="40" fillId="0" borderId="15" xfId="95" applyNumberFormat="1" applyFont="1" applyBorder="1" applyAlignment="1">
      <alignment horizontal="center" vertical="center"/>
      <protection/>
    </xf>
    <xf numFmtId="0" fontId="37" fillId="0" borderId="0" xfId="0" applyFont="1" applyFill="1" applyAlignment="1">
      <alignment vertical="center"/>
    </xf>
    <xf numFmtId="0" fontId="41" fillId="0" borderId="0" xfId="0" applyNumberFormat="1" applyFont="1" applyFill="1" applyAlignment="1" applyProtection="1">
      <alignment vertical="center"/>
      <protection/>
    </xf>
    <xf numFmtId="49" fontId="35" fillId="0" borderId="15" xfId="0" applyNumberFormat="1" applyFont="1" applyFill="1" applyBorder="1" applyAlignment="1">
      <alignment horizontal="center" vertical="center" wrapText="1"/>
    </xf>
    <xf numFmtId="49" fontId="35" fillId="0" borderId="15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justify" vertical="center" wrapText="1"/>
    </xf>
    <xf numFmtId="198" fontId="3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0" xfId="0" applyFont="1" applyFill="1" applyAlignment="1">
      <alignment vertical="center"/>
    </xf>
    <xf numFmtId="0" fontId="41" fillId="0" borderId="0" xfId="0" applyNumberFormat="1" applyFont="1" applyFill="1" applyAlignment="1" applyProtection="1">
      <alignment/>
      <protection/>
    </xf>
    <xf numFmtId="0" fontId="42" fillId="0" borderId="15" xfId="0" applyFont="1" applyBorder="1" applyAlignment="1">
      <alignment horizontal="justify" vertical="center" wrapText="1"/>
    </xf>
    <xf numFmtId="199" fontId="42" fillId="0" borderId="15" xfId="95" applyNumberFormat="1" applyFont="1" applyBorder="1" applyAlignment="1">
      <alignment horizontal="center" vertical="center"/>
      <protection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15" xfId="0" applyFont="1" applyBorder="1" applyAlignment="1">
      <alignment vertical="center" wrapText="1"/>
    </xf>
    <xf numFmtId="184" fontId="33" fillId="0" borderId="13" xfId="95" applyNumberFormat="1" applyFont="1" applyBorder="1" applyAlignment="1">
      <alignment horizontal="center" vertical="center" wrapText="1"/>
      <protection/>
    </xf>
    <xf numFmtId="0" fontId="33" fillId="0" borderId="15" xfId="0" applyFont="1" applyFill="1" applyBorder="1" applyAlignment="1">
      <alignment horizontal="center" vertical="top" wrapText="1"/>
    </xf>
    <xf numFmtId="0" fontId="35" fillId="0" borderId="0" xfId="0" applyNumberFormat="1" applyFont="1" applyFill="1" applyAlignment="1" applyProtection="1">
      <alignment/>
      <protection/>
    </xf>
    <xf numFmtId="0" fontId="34" fillId="0" borderId="15" xfId="0" applyFont="1" applyBorder="1" applyAlignment="1">
      <alignment vertical="center" wrapText="1"/>
    </xf>
    <xf numFmtId="184" fontId="34" fillId="0" borderId="13" xfId="95" applyNumberFormat="1" applyFont="1" applyBorder="1" applyAlignment="1">
      <alignment horizontal="left" vertical="center" wrapText="1"/>
      <protection/>
    </xf>
    <xf numFmtId="0" fontId="35" fillId="0" borderId="0" xfId="0" applyFont="1" applyFill="1" applyAlignment="1">
      <alignment/>
    </xf>
    <xf numFmtId="198" fontId="41" fillId="0" borderId="15" xfId="0" applyNumberFormat="1" applyFont="1" applyFill="1" applyBorder="1" applyAlignment="1" applyProtection="1">
      <alignment horizontal="left" vertical="center"/>
      <protection locked="0"/>
    </xf>
    <xf numFmtId="198" fontId="41" fillId="0" borderId="15" xfId="0" applyNumberFormat="1" applyFont="1" applyFill="1" applyBorder="1" applyAlignment="1" applyProtection="1">
      <alignment horizontal="left" vertical="center" wrapText="1"/>
      <protection locked="0"/>
    </xf>
    <xf numFmtId="198" fontId="42" fillId="0" borderId="15" xfId="0" applyNumberFormat="1" applyFont="1" applyFill="1" applyBorder="1" applyAlignment="1" applyProtection="1">
      <alignment horizontal="left" vertical="center"/>
      <protection locked="0"/>
    </xf>
    <xf numFmtId="198" fontId="4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0" applyNumberFormat="1" applyFont="1" applyFill="1" applyAlignment="1" applyProtection="1">
      <alignment/>
      <protection/>
    </xf>
    <xf numFmtId="198" fontId="34" fillId="0" borderId="15" xfId="0" applyNumberFormat="1" applyFont="1" applyFill="1" applyBorder="1" applyAlignment="1" applyProtection="1">
      <alignment horizontal="center" vertical="center" wrapText="1"/>
      <protection locked="0"/>
    </xf>
    <xf numFmtId="184" fontId="34" fillId="0" borderId="13" xfId="95" applyNumberFormat="1" applyFont="1" applyBorder="1" applyAlignment="1">
      <alignment horizontal="center" vertical="center" wrapText="1"/>
      <protection/>
    </xf>
    <xf numFmtId="198" fontId="40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5" fillId="0" borderId="15" xfId="0" applyNumberFormat="1" applyFont="1" applyBorder="1" applyAlignment="1" quotePrefix="1">
      <alignment horizontal="center" vertical="center" wrapText="1"/>
    </xf>
    <xf numFmtId="2" fontId="41" fillId="0" borderId="15" xfId="0" applyNumberFormat="1" applyFont="1" applyBorder="1" applyAlignment="1" quotePrefix="1">
      <alignment vertical="center" wrapText="1"/>
    </xf>
    <xf numFmtId="0" fontId="42" fillId="0" borderId="15" xfId="0" applyFont="1" applyBorder="1" applyAlignment="1">
      <alignment horizontal="center" vertical="center" wrapText="1"/>
    </xf>
    <xf numFmtId="184" fontId="33" fillId="0" borderId="15" xfId="95" applyNumberFormat="1" applyFont="1" applyBorder="1" applyAlignment="1">
      <alignment horizontal="center" vertical="center" wrapText="1"/>
      <protection/>
    </xf>
    <xf numFmtId="0" fontId="42" fillId="0" borderId="0" xfId="0" applyFont="1" applyFill="1" applyAlignment="1">
      <alignment/>
    </xf>
    <xf numFmtId="198" fontId="4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>
      <alignment horizontal="center" vertical="center" wrapText="1"/>
    </xf>
    <xf numFmtId="2" fontId="42" fillId="0" borderId="15" xfId="0" applyNumberFormat="1" applyFont="1" applyBorder="1" applyAlignment="1" quotePrefix="1">
      <alignment vertical="center" wrapText="1"/>
    </xf>
    <xf numFmtId="199" fontId="41" fillId="0" borderId="0" xfId="0" applyNumberFormat="1" applyFont="1" applyFill="1" applyAlignment="1">
      <alignment/>
    </xf>
    <xf numFmtId="0" fontId="33" fillId="0" borderId="15" xfId="0" applyFont="1" applyBorder="1" applyAlignment="1">
      <alignment horizontal="center" wrapText="1"/>
    </xf>
    <xf numFmtId="0" fontId="38" fillId="0" borderId="0" xfId="0" applyNumberFormat="1" applyFont="1" applyFill="1" applyAlignment="1" applyProtection="1">
      <alignment/>
      <protection/>
    </xf>
    <xf numFmtId="49" fontId="40" fillId="0" borderId="15" xfId="0" applyNumberFormat="1" applyFont="1" applyFill="1" applyBorder="1" applyAlignment="1">
      <alignment horizontal="center" vertical="center" wrapText="1"/>
    </xf>
    <xf numFmtId="198" fontId="3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>
      <alignment horizontal="center" wrapText="1"/>
    </xf>
    <xf numFmtId="199" fontId="40" fillId="0" borderId="15" xfId="95" applyNumberFormat="1" applyFont="1" applyFill="1" applyBorder="1" applyAlignment="1">
      <alignment horizontal="center" vertical="center"/>
      <protection/>
    </xf>
    <xf numFmtId="0" fontId="38" fillId="0" borderId="0" xfId="0" applyFont="1" applyFill="1" applyAlignment="1">
      <alignment/>
    </xf>
    <xf numFmtId="198" fontId="3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5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vertical="center" wrapText="1"/>
    </xf>
    <xf numFmtId="184" fontId="33" fillId="0" borderId="13" xfId="95" applyNumberFormat="1" applyFont="1" applyFill="1" applyBorder="1" applyAlignment="1">
      <alignment horizontal="left" vertical="center" wrapText="1"/>
      <protection/>
    </xf>
    <xf numFmtId="199" fontId="42" fillId="0" borderId="15" xfId="95" applyNumberFormat="1" applyFont="1" applyFill="1" applyBorder="1" applyAlignment="1">
      <alignment horizontal="center" vertical="center"/>
      <protection/>
    </xf>
    <xf numFmtId="0" fontId="38" fillId="0" borderId="15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horizontal="center" vertical="center" wrapText="1"/>
    </xf>
    <xf numFmtId="184" fontId="34" fillId="0" borderId="15" xfId="95" applyNumberFormat="1" applyFont="1" applyBorder="1" applyAlignment="1">
      <alignment horizontal="center" vertical="center"/>
      <protection/>
    </xf>
    <xf numFmtId="0" fontId="35" fillId="0" borderId="15" xfId="0" applyFont="1" applyFill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center" wrapText="1"/>
    </xf>
    <xf numFmtId="0" fontId="35" fillId="0" borderId="15" xfId="0" applyFont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9" fontId="36" fillId="0" borderId="15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vertical="center" wrapText="1"/>
    </xf>
    <xf numFmtId="197" fontId="34" fillId="0" borderId="15" xfId="95" applyNumberFormat="1" applyFont="1" applyBorder="1" applyAlignment="1">
      <alignment horizontal="center" vertical="center"/>
      <protection/>
    </xf>
    <xf numFmtId="49" fontId="43" fillId="0" borderId="15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197" fontId="33" fillId="0" borderId="15" xfId="95" applyNumberFormat="1" applyFont="1" applyBorder="1" applyAlignment="1">
      <alignment horizontal="center" vertical="top"/>
      <protection/>
    </xf>
    <xf numFmtId="199" fontId="42" fillId="0" borderId="15" xfId="95" applyNumberFormat="1" applyFont="1" applyBorder="1" applyAlignment="1">
      <alignment horizontal="center" vertical="top"/>
      <protection/>
    </xf>
    <xf numFmtId="0" fontId="45" fillId="0" borderId="15" xfId="0" applyFont="1" applyBorder="1" applyAlignment="1">
      <alignment vertical="center" wrapText="1"/>
    </xf>
    <xf numFmtId="197" fontId="33" fillId="0" borderId="15" xfId="0" applyNumberFormat="1" applyFont="1" applyBorder="1" applyAlignment="1">
      <alignment horizontal="center" vertical="justify"/>
    </xf>
    <xf numFmtId="199" fontId="42" fillId="0" borderId="15" xfId="0" applyNumberFormat="1" applyFont="1" applyBorder="1" applyAlignment="1">
      <alignment horizontal="center" vertical="justify"/>
    </xf>
    <xf numFmtId="197" fontId="33" fillId="0" borderId="15" xfId="95" applyNumberFormat="1" applyFont="1" applyBorder="1" applyAlignment="1">
      <alignment horizontal="center" vertical="top" wrapText="1"/>
      <protection/>
    </xf>
    <xf numFmtId="199" fontId="40" fillId="0" borderId="15" xfId="95" applyNumberFormat="1" applyFont="1" applyBorder="1" applyAlignment="1">
      <alignment horizontal="center" vertical="top"/>
      <protection/>
    </xf>
    <xf numFmtId="0" fontId="41" fillId="0" borderId="15" xfId="0" applyFont="1" applyBorder="1" applyAlignment="1">
      <alignment vertical="center" wrapText="1"/>
    </xf>
    <xf numFmtId="0" fontId="40" fillId="0" borderId="0" xfId="0" applyNumberFormat="1" applyFont="1" applyFill="1" applyAlignment="1" applyProtection="1">
      <alignment/>
      <protection/>
    </xf>
    <xf numFmtId="0" fontId="40" fillId="0" borderId="15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justify" vertical="center" wrapText="1"/>
    </xf>
    <xf numFmtId="197" fontId="34" fillId="0" borderId="15" xfId="0" applyNumberFormat="1" applyFont="1" applyBorder="1" applyAlignment="1">
      <alignment horizontal="center" vertical="justify"/>
    </xf>
    <xf numFmtId="199" fontId="34" fillId="0" borderId="15" xfId="0" applyNumberFormat="1" applyFont="1" applyBorder="1" applyAlignment="1">
      <alignment horizontal="center" vertical="justify"/>
    </xf>
    <xf numFmtId="199" fontId="40" fillId="0" borderId="0" xfId="0" applyNumberFormat="1" applyFont="1" applyFill="1" applyAlignment="1">
      <alignment/>
    </xf>
    <xf numFmtId="199" fontId="31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199" fontId="33" fillId="0" borderId="0" xfId="0" applyNumberFormat="1" applyFont="1" applyFill="1" applyAlignment="1" applyProtection="1">
      <alignment/>
      <protection/>
    </xf>
    <xf numFmtId="199" fontId="41" fillId="0" borderId="0" xfId="95" applyNumberFormat="1" applyFont="1" applyBorder="1" applyAlignment="1">
      <alignment horizontal="center" vertical="center"/>
      <protection/>
    </xf>
    <xf numFmtId="0" fontId="40" fillId="0" borderId="16" xfId="0" applyFont="1" applyFill="1" applyBorder="1" applyAlignment="1">
      <alignment wrapText="1"/>
    </xf>
    <xf numFmtId="0" fontId="40" fillId="0" borderId="0" xfId="0" applyFont="1" applyFill="1" applyAlignment="1">
      <alignment wrapText="1"/>
    </xf>
    <xf numFmtId="0" fontId="32" fillId="0" borderId="0" xfId="0" applyFont="1" applyFill="1" applyAlignment="1">
      <alignment horizontal="right" wrapText="1"/>
    </xf>
    <xf numFmtId="184" fontId="33" fillId="0" borderId="17" xfId="95" applyNumberFormat="1" applyFont="1" applyBorder="1" applyAlignment="1">
      <alignment horizontal="center" vertical="center" wrapText="1"/>
      <protection/>
    </xf>
    <xf numFmtId="184" fontId="33" fillId="0" borderId="13" xfId="95" applyNumberFormat="1" applyFont="1" applyBorder="1" applyAlignment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4" fillId="0" borderId="0" xfId="0" applyNumberFormat="1" applyFont="1" applyFill="1" applyBorder="1" applyAlignment="1" applyProtection="1">
      <alignment horizontal="center" vertical="top" wrapText="1"/>
      <protection/>
    </xf>
    <xf numFmtId="184" fontId="33" fillId="0" borderId="17" xfId="95" applyNumberFormat="1" applyFont="1" applyBorder="1" applyAlignment="1">
      <alignment horizontal="center" vertical="center" wrapText="1"/>
      <protection/>
    </xf>
    <xf numFmtId="184" fontId="33" fillId="0" borderId="13" xfId="95" applyNumberFormat="1" applyFont="1" applyBorder="1" applyAlignment="1">
      <alignment horizontal="center" vertical="center" wrapText="1"/>
      <protection/>
    </xf>
    <xf numFmtId="0" fontId="32" fillId="0" borderId="0" xfId="0" applyFont="1" applyFill="1" applyAlignment="1">
      <alignment horizontal="right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="60" zoomScaleNormal="60" zoomScaleSheetLayoutView="50" zoomScalePageLayoutView="0" workbookViewId="0" topLeftCell="B1">
      <selection activeCell="I16" sqref="I16"/>
    </sheetView>
  </sheetViews>
  <sheetFormatPr defaultColWidth="9.16015625" defaultRowHeight="12.75"/>
  <cols>
    <col min="1" max="1" width="3.83203125" style="3" hidden="1" customWidth="1"/>
    <col min="2" max="2" width="19.33203125" style="3" customWidth="1"/>
    <col min="3" max="3" width="20.83203125" style="3" customWidth="1"/>
    <col min="4" max="4" width="17.33203125" style="3" customWidth="1"/>
    <col min="5" max="5" width="54" style="3" customWidth="1"/>
    <col min="6" max="6" width="54.33203125" style="3" customWidth="1"/>
    <col min="7" max="7" width="21" style="3" customWidth="1"/>
    <col min="8" max="8" width="21.83203125" style="3" customWidth="1"/>
    <col min="9" max="9" width="21.16015625" style="3" customWidth="1"/>
    <col min="10" max="10" width="16.33203125" style="4" customWidth="1"/>
    <col min="11" max="11" width="11.16015625" style="4" customWidth="1"/>
    <col min="12" max="12" width="20.16015625" style="4" customWidth="1"/>
    <col min="13" max="13" width="15.5" style="4" customWidth="1"/>
    <col min="14" max="14" width="17" style="4" customWidth="1"/>
    <col min="15" max="15" width="13" style="4" customWidth="1"/>
    <col min="16" max="16384" width="9.16015625" style="4" customWidth="1"/>
  </cols>
  <sheetData>
    <row r="1" spans="1:9" s="2" customFormat="1" ht="13.5" customHeight="1">
      <c r="A1" s="1"/>
      <c r="B1" s="110"/>
      <c r="C1" s="110"/>
      <c r="D1" s="110"/>
      <c r="E1" s="110"/>
      <c r="F1" s="110"/>
      <c r="G1" s="110"/>
      <c r="H1" s="110"/>
      <c r="I1" s="110"/>
    </row>
    <row r="2" spans="6:9" ht="28.5" customHeight="1">
      <c r="F2" s="114" t="s">
        <v>108</v>
      </c>
      <c r="G2" s="114"/>
      <c r="H2" s="114"/>
      <c r="I2" s="114"/>
    </row>
    <row r="3" spans="6:9" ht="27" customHeight="1">
      <c r="F3" s="114" t="s">
        <v>105</v>
      </c>
      <c r="G3" s="114"/>
      <c r="H3" s="114"/>
      <c r="I3" s="114"/>
    </row>
    <row r="4" spans="6:9" ht="26.25" customHeight="1">
      <c r="F4" s="114" t="s">
        <v>106</v>
      </c>
      <c r="G4" s="114"/>
      <c r="H4" s="114"/>
      <c r="I4" s="114"/>
    </row>
    <row r="5" spans="6:9" ht="30.75" customHeight="1">
      <c r="F5" s="114" t="s">
        <v>110</v>
      </c>
      <c r="G5" s="114"/>
      <c r="H5" s="114"/>
      <c r="I5" s="114"/>
    </row>
    <row r="6" spans="6:9" ht="29.25" customHeight="1">
      <c r="F6" s="114" t="s">
        <v>107</v>
      </c>
      <c r="G6" s="114"/>
      <c r="H6" s="114"/>
      <c r="I6" s="114"/>
    </row>
    <row r="7" spans="6:9" ht="30.75" customHeight="1">
      <c r="F7" s="107" t="s">
        <v>115</v>
      </c>
      <c r="G7" s="107"/>
      <c r="H7" s="107"/>
      <c r="I7" s="107"/>
    </row>
    <row r="8" spans="1:9" s="6" customFormat="1" ht="58.5" customHeight="1">
      <c r="A8" s="5"/>
      <c r="B8" s="111" t="s">
        <v>78</v>
      </c>
      <c r="C8" s="111"/>
      <c r="D8" s="111"/>
      <c r="E8" s="111"/>
      <c r="F8" s="111"/>
      <c r="G8" s="111"/>
      <c r="H8" s="111"/>
      <c r="I8" s="111"/>
    </row>
    <row r="9" spans="2:9" ht="18.75">
      <c r="B9" s="7"/>
      <c r="C9" s="8"/>
      <c r="D9" s="8"/>
      <c r="E9" s="8"/>
      <c r="F9" s="9"/>
      <c r="G9" s="9"/>
      <c r="H9" s="10"/>
      <c r="I9" s="11" t="s">
        <v>10</v>
      </c>
    </row>
    <row r="10" spans="1:9" s="17" customFormat="1" ht="267" customHeight="1">
      <c r="A10" s="12"/>
      <c r="B10" s="13" t="s">
        <v>111</v>
      </c>
      <c r="C10" s="13" t="s">
        <v>9</v>
      </c>
      <c r="D10" s="13" t="s">
        <v>2</v>
      </c>
      <c r="E10" s="14" t="s">
        <v>112</v>
      </c>
      <c r="F10" s="15" t="s">
        <v>22</v>
      </c>
      <c r="G10" s="16" t="s">
        <v>0</v>
      </c>
      <c r="H10" s="15" t="s">
        <v>1</v>
      </c>
      <c r="I10" s="15" t="s">
        <v>8</v>
      </c>
    </row>
    <row r="11" spans="1:9" s="25" customFormat="1" ht="47.25" customHeight="1">
      <c r="A11" s="18"/>
      <c r="B11" s="19"/>
      <c r="C11" s="20" t="s">
        <v>11</v>
      </c>
      <c r="D11" s="21"/>
      <c r="E11" s="22" t="s">
        <v>12</v>
      </c>
      <c r="F11" s="23"/>
      <c r="G11" s="24">
        <f>G12+G16+G17+G18+G15</f>
        <v>380.098</v>
      </c>
      <c r="H11" s="24">
        <f>H12+H16+H17+H18+H15</f>
        <v>500</v>
      </c>
      <c r="I11" s="24">
        <f>I12+I16+I17+I18+I15</f>
        <v>880.098</v>
      </c>
    </row>
    <row r="12" spans="1:9" s="31" customFormat="1" ht="91.5" customHeight="1">
      <c r="A12" s="26"/>
      <c r="B12" s="27"/>
      <c r="C12" s="20" t="s">
        <v>23</v>
      </c>
      <c r="D12" s="28"/>
      <c r="E12" s="29" t="s">
        <v>16</v>
      </c>
      <c r="F12" s="30"/>
      <c r="G12" s="24">
        <f>G13+G14</f>
        <v>119.968</v>
      </c>
      <c r="H12" s="24"/>
      <c r="I12" s="24">
        <f>I13+I14</f>
        <v>119.968</v>
      </c>
    </row>
    <row r="13" spans="1:12" s="36" customFormat="1" ht="121.5" customHeight="1">
      <c r="A13" s="32"/>
      <c r="B13" s="27"/>
      <c r="C13" s="20" t="s">
        <v>13</v>
      </c>
      <c r="D13" s="28" t="s">
        <v>15</v>
      </c>
      <c r="E13" s="33" t="s">
        <v>24</v>
      </c>
      <c r="F13" s="112" t="s">
        <v>94</v>
      </c>
      <c r="G13" s="34">
        <f>94.41+18.358-18.358+18.358</f>
        <v>112.768</v>
      </c>
      <c r="H13" s="34"/>
      <c r="I13" s="34">
        <f>H13+G13</f>
        <v>112.768</v>
      </c>
      <c r="J13" s="105"/>
      <c r="K13" s="106"/>
      <c r="L13" s="35"/>
    </row>
    <row r="14" spans="1:12" s="36" customFormat="1" ht="108.75" customHeight="1">
      <c r="A14" s="32"/>
      <c r="B14" s="27"/>
      <c r="C14" s="20" t="s">
        <v>14</v>
      </c>
      <c r="D14" s="28" t="s">
        <v>15</v>
      </c>
      <c r="E14" s="37" t="s">
        <v>17</v>
      </c>
      <c r="F14" s="113"/>
      <c r="G14" s="34">
        <v>7.2</v>
      </c>
      <c r="H14" s="34"/>
      <c r="I14" s="34">
        <f>H14+G14</f>
        <v>7.2</v>
      </c>
      <c r="J14" s="105"/>
      <c r="K14" s="106"/>
      <c r="L14" s="35"/>
    </row>
    <row r="15" spans="1:12" s="36" customFormat="1" ht="123.75" customHeight="1">
      <c r="A15" s="32"/>
      <c r="B15" s="27"/>
      <c r="C15" s="20" t="s">
        <v>90</v>
      </c>
      <c r="D15" s="28" t="s">
        <v>91</v>
      </c>
      <c r="E15" s="37" t="s">
        <v>92</v>
      </c>
      <c r="F15" s="38" t="s">
        <v>93</v>
      </c>
      <c r="G15" s="24">
        <v>0</v>
      </c>
      <c r="H15" s="24">
        <v>500</v>
      </c>
      <c r="I15" s="24">
        <v>500</v>
      </c>
      <c r="J15" s="105"/>
      <c r="K15" s="106"/>
      <c r="L15" s="35"/>
    </row>
    <row r="16" spans="1:9" s="36" customFormat="1" ht="136.5" customHeight="1">
      <c r="A16" s="32"/>
      <c r="B16" s="27"/>
      <c r="C16" s="20" t="s">
        <v>66</v>
      </c>
      <c r="D16" s="28" t="s">
        <v>67</v>
      </c>
      <c r="E16" s="37" t="s">
        <v>68</v>
      </c>
      <c r="F16" s="39" t="s">
        <v>80</v>
      </c>
      <c r="G16" s="34">
        <v>44.82</v>
      </c>
      <c r="H16" s="34"/>
      <c r="I16" s="34">
        <f>H16+G16</f>
        <v>44.82</v>
      </c>
    </row>
    <row r="17" spans="1:9" s="36" customFormat="1" ht="137.25" customHeight="1">
      <c r="A17" s="32"/>
      <c r="B17" s="27"/>
      <c r="C17" s="20" t="s">
        <v>69</v>
      </c>
      <c r="D17" s="28" t="s">
        <v>67</v>
      </c>
      <c r="E17" s="37" t="s">
        <v>70</v>
      </c>
      <c r="F17" s="39" t="s">
        <v>79</v>
      </c>
      <c r="G17" s="34">
        <v>120.42</v>
      </c>
      <c r="H17" s="34"/>
      <c r="I17" s="34">
        <f>H17+G17</f>
        <v>120.42</v>
      </c>
    </row>
    <row r="18" spans="1:21" s="43" customFormat="1" ht="36.75" customHeight="1">
      <c r="A18" s="40"/>
      <c r="B18" s="27"/>
      <c r="C18" s="20" t="s">
        <v>31</v>
      </c>
      <c r="D18" s="28"/>
      <c r="E18" s="41" t="s">
        <v>36</v>
      </c>
      <c r="F18" s="42"/>
      <c r="G18" s="24">
        <f>G19+G20+G21+G22</f>
        <v>94.89</v>
      </c>
      <c r="H18" s="24">
        <f>H19+H20+H21+H22</f>
        <v>0</v>
      </c>
      <c r="I18" s="24">
        <f>H18+G18</f>
        <v>94.89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9" s="36" customFormat="1" ht="31.5" customHeight="1" hidden="1">
      <c r="A19" s="32"/>
      <c r="B19" s="27"/>
      <c r="C19" s="20" t="s">
        <v>38</v>
      </c>
      <c r="D19" s="28" t="s">
        <v>39</v>
      </c>
      <c r="E19" s="44" t="s">
        <v>34</v>
      </c>
      <c r="F19" s="108" t="s">
        <v>33</v>
      </c>
      <c r="G19" s="34"/>
      <c r="H19" s="34"/>
      <c r="I19" s="34"/>
    </row>
    <row r="20" spans="1:9" s="36" customFormat="1" ht="39" customHeight="1" hidden="1">
      <c r="A20" s="32"/>
      <c r="B20" s="27"/>
      <c r="C20" s="20" t="s">
        <v>32</v>
      </c>
      <c r="D20" s="28" t="s">
        <v>40</v>
      </c>
      <c r="E20" s="45" t="s">
        <v>35</v>
      </c>
      <c r="F20" s="109"/>
      <c r="G20" s="34"/>
      <c r="H20" s="34"/>
      <c r="I20" s="34"/>
    </row>
    <row r="21" spans="1:9" s="36" customFormat="1" ht="49.5" customHeight="1">
      <c r="A21" s="32"/>
      <c r="B21" s="27"/>
      <c r="C21" s="20" t="s">
        <v>38</v>
      </c>
      <c r="D21" s="28" t="s">
        <v>39</v>
      </c>
      <c r="E21" s="46" t="s">
        <v>34</v>
      </c>
      <c r="F21" s="108" t="s">
        <v>37</v>
      </c>
      <c r="G21" s="34">
        <v>66</v>
      </c>
      <c r="H21" s="34"/>
      <c r="I21" s="34">
        <f aca="true" t="shared" si="0" ref="I21:I28">H21+G21</f>
        <v>66</v>
      </c>
    </row>
    <row r="22" spans="1:9" s="36" customFormat="1" ht="66" customHeight="1">
      <c r="A22" s="32"/>
      <c r="B22" s="27"/>
      <c r="C22" s="20" t="s">
        <v>32</v>
      </c>
      <c r="D22" s="28" t="s">
        <v>40</v>
      </c>
      <c r="E22" s="47" t="s">
        <v>35</v>
      </c>
      <c r="F22" s="109"/>
      <c r="G22" s="34">
        <v>28.89</v>
      </c>
      <c r="H22" s="34"/>
      <c r="I22" s="34">
        <f t="shared" si="0"/>
        <v>28.89</v>
      </c>
    </row>
    <row r="23" spans="1:21" s="17" customFormat="1" ht="34.5" customHeight="1">
      <c r="A23" s="48"/>
      <c r="B23" s="19"/>
      <c r="C23" s="20" t="s">
        <v>42</v>
      </c>
      <c r="D23" s="21"/>
      <c r="E23" s="49" t="s">
        <v>41</v>
      </c>
      <c r="F23" s="50"/>
      <c r="G23" s="24">
        <f>SUM(G25+G26+G27+G28)</f>
        <v>122.6</v>
      </c>
      <c r="H23" s="24">
        <f>SUM(H25+H26+H27+H28)</f>
        <v>145.834</v>
      </c>
      <c r="I23" s="24">
        <f>SUM(G23:H23)</f>
        <v>268.43399999999997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9" s="36" customFormat="1" ht="27" customHeight="1">
      <c r="A24" s="32"/>
      <c r="B24" s="27"/>
      <c r="C24" s="20" t="s">
        <v>48</v>
      </c>
      <c r="D24" s="28"/>
      <c r="E24" s="51" t="s">
        <v>50</v>
      </c>
      <c r="F24" s="50"/>
      <c r="G24" s="24">
        <f>SUM(G25+G26+G27+G28)</f>
        <v>122.6</v>
      </c>
      <c r="H24" s="24">
        <f>SUM(H25+H26+H27+H28)</f>
        <v>145.834</v>
      </c>
      <c r="I24" s="24">
        <f>SUM(G24:H24)</f>
        <v>268.43399999999997</v>
      </c>
    </row>
    <row r="25" spans="1:9" s="36" customFormat="1" ht="94.5" customHeight="1">
      <c r="A25" s="32"/>
      <c r="B25" s="27"/>
      <c r="C25" s="20" t="s">
        <v>43</v>
      </c>
      <c r="D25" s="28" t="s">
        <v>51</v>
      </c>
      <c r="E25" s="47" t="s">
        <v>44</v>
      </c>
      <c r="F25" s="38" t="s">
        <v>85</v>
      </c>
      <c r="G25" s="34">
        <v>14.5</v>
      </c>
      <c r="H25" s="34">
        <v>145.834</v>
      </c>
      <c r="I25" s="34">
        <f t="shared" si="0"/>
        <v>160.334</v>
      </c>
    </row>
    <row r="26" spans="1:9" s="36" customFormat="1" ht="66" customHeight="1">
      <c r="A26" s="32"/>
      <c r="B26" s="27"/>
      <c r="C26" s="20" t="s">
        <v>45</v>
      </c>
      <c r="D26" s="28" t="s">
        <v>52</v>
      </c>
      <c r="E26" s="47" t="s">
        <v>46</v>
      </c>
      <c r="F26" s="38" t="s">
        <v>47</v>
      </c>
      <c r="G26" s="34">
        <v>6</v>
      </c>
      <c r="H26" s="34"/>
      <c r="I26" s="34">
        <f t="shared" si="0"/>
        <v>6</v>
      </c>
    </row>
    <row r="27" spans="1:9" s="36" customFormat="1" ht="135.75" customHeight="1">
      <c r="A27" s="32"/>
      <c r="B27" s="27"/>
      <c r="C27" s="20" t="s">
        <v>45</v>
      </c>
      <c r="D27" s="28" t="s">
        <v>52</v>
      </c>
      <c r="E27" s="47" t="s">
        <v>46</v>
      </c>
      <c r="F27" s="38" t="s">
        <v>86</v>
      </c>
      <c r="G27" s="34">
        <v>102.1</v>
      </c>
      <c r="H27" s="34"/>
      <c r="I27" s="34">
        <f t="shared" si="0"/>
        <v>102.1</v>
      </c>
    </row>
    <row r="28" spans="1:9" s="36" customFormat="1" ht="96.75" customHeight="1" hidden="1">
      <c r="A28" s="32"/>
      <c r="B28" s="27"/>
      <c r="C28" s="20" t="s">
        <v>45</v>
      </c>
      <c r="D28" s="28" t="s">
        <v>52</v>
      </c>
      <c r="E28" s="45" t="s">
        <v>46</v>
      </c>
      <c r="F28" s="38" t="s">
        <v>49</v>
      </c>
      <c r="G28" s="34">
        <v>0</v>
      </c>
      <c r="H28" s="34"/>
      <c r="I28" s="34">
        <f t="shared" si="0"/>
        <v>0</v>
      </c>
    </row>
    <row r="29" spans="1:9" s="36" customFormat="1" ht="96.75" customHeight="1" hidden="1">
      <c r="A29" s="32"/>
      <c r="B29" s="27"/>
      <c r="C29" s="20" t="s">
        <v>72</v>
      </c>
      <c r="D29" s="52" t="s">
        <v>73</v>
      </c>
      <c r="E29" s="53" t="s">
        <v>74</v>
      </c>
      <c r="F29" s="38" t="s">
        <v>49</v>
      </c>
      <c r="G29" s="34"/>
      <c r="H29" s="34"/>
      <c r="I29" s="34"/>
    </row>
    <row r="30" spans="1:9" s="17" customFormat="1" ht="62.25" customHeight="1">
      <c r="A30" s="48"/>
      <c r="B30" s="19"/>
      <c r="C30" s="20" t="s">
        <v>53</v>
      </c>
      <c r="D30" s="21"/>
      <c r="E30" s="22" t="s">
        <v>54</v>
      </c>
      <c r="F30" s="42"/>
      <c r="G30" s="24">
        <f>G32+G35+G31+G33+G34</f>
        <v>1188.404</v>
      </c>
      <c r="H30" s="24">
        <f>H32+H35+H31+H33+H34</f>
        <v>0</v>
      </c>
      <c r="I30" s="24">
        <f>I32+I35+I31+I33+I34</f>
        <v>1188.404</v>
      </c>
    </row>
    <row r="31" spans="1:12" s="17" customFormat="1" ht="111.75" customHeight="1">
      <c r="A31" s="48"/>
      <c r="B31" s="19"/>
      <c r="C31" s="20" t="s">
        <v>81</v>
      </c>
      <c r="D31" s="28" t="s">
        <v>83</v>
      </c>
      <c r="E31" s="54" t="s">
        <v>82</v>
      </c>
      <c r="F31" s="55" t="s">
        <v>89</v>
      </c>
      <c r="G31" s="34">
        <v>40</v>
      </c>
      <c r="H31" s="34"/>
      <c r="I31" s="34">
        <v>40</v>
      </c>
      <c r="L31" s="56"/>
    </row>
    <row r="32" spans="1:9" s="36" customFormat="1" ht="195" customHeight="1">
      <c r="A32" s="32"/>
      <c r="B32" s="27"/>
      <c r="C32" s="20" t="s">
        <v>55</v>
      </c>
      <c r="D32" s="28" t="s">
        <v>57</v>
      </c>
      <c r="E32" s="57" t="s">
        <v>56</v>
      </c>
      <c r="F32" s="58" t="s">
        <v>109</v>
      </c>
      <c r="G32" s="34">
        <v>91.61</v>
      </c>
      <c r="H32" s="34"/>
      <c r="I32" s="34">
        <f>H32+G32</f>
        <v>91.61</v>
      </c>
    </row>
    <row r="33" spans="1:9" s="36" customFormat="1" ht="186.75" customHeight="1">
      <c r="A33" s="32"/>
      <c r="B33" s="27"/>
      <c r="C33" s="20" t="s">
        <v>100</v>
      </c>
      <c r="D33" s="52" t="s">
        <v>101</v>
      </c>
      <c r="E33" s="59" t="s">
        <v>102</v>
      </c>
      <c r="F33" s="58" t="s">
        <v>88</v>
      </c>
      <c r="G33" s="34">
        <v>772.8</v>
      </c>
      <c r="H33" s="34"/>
      <c r="I33" s="34">
        <v>772.8</v>
      </c>
    </row>
    <row r="34" spans="1:10" s="36" customFormat="1" ht="196.5" customHeight="1">
      <c r="A34" s="32"/>
      <c r="B34" s="27"/>
      <c r="C34" s="20" t="s">
        <v>104</v>
      </c>
      <c r="D34" s="52" t="s">
        <v>101</v>
      </c>
      <c r="E34" s="59" t="s">
        <v>103</v>
      </c>
      <c r="F34" s="58" t="s">
        <v>88</v>
      </c>
      <c r="G34" s="34">
        <f>227.2-24</f>
        <v>203.2</v>
      </c>
      <c r="H34" s="34"/>
      <c r="I34" s="34">
        <f>227.2-24</f>
        <v>203.2</v>
      </c>
      <c r="J34" s="60"/>
    </row>
    <row r="35" spans="1:10" s="36" customFormat="1" ht="250.5" customHeight="1">
      <c r="A35" s="32"/>
      <c r="B35" s="27"/>
      <c r="C35" s="20" t="s">
        <v>55</v>
      </c>
      <c r="D35" s="28" t="s">
        <v>57</v>
      </c>
      <c r="E35" s="57" t="s">
        <v>56</v>
      </c>
      <c r="F35" s="61" t="s">
        <v>87</v>
      </c>
      <c r="G35" s="34">
        <v>80.794</v>
      </c>
      <c r="H35" s="34"/>
      <c r="I35" s="34">
        <f>H35+G35</f>
        <v>80.794</v>
      </c>
      <c r="J35" s="60"/>
    </row>
    <row r="36" spans="1:9" s="67" customFormat="1" ht="40.5" customHeight="1" hidden="1">
      <c r="A36" s="62"/>
      <c r="B36" s="19"/>
      <c r="C36" s="63" t="s">
        <v>62</v>
      </c>
      <c r="D36" s="19"/>
      <c r="E36" s="64" t="s">
        <v>63</v>
      </c>
      <c r="F36" s="65"/>
      <c r="G36" s="66">
        <f>G37</f>
        <v>0</v>
      </c>
      <c r="H36" s="66">
        <f>H37</f>
        <v>0</v>
      </c>
      <c r="I36" s="66">
        <f>I37</f>
        <v>0</v>
      </c>
    </row>
    <row r="37" spans="1:9" s="43" customFormat="1" ht="60" customHeight="1" hidden="1">
      <c r="A37" s="40"/>
      <c r="B37" s="27"/>
      <c r="C37" s="63" t="s">
        <v>64</v>
      </c>
      <c r="D37" s="27"/>
      <c r="E37" s="68" t="s">
        <v>65</v>
      </c>
      <c r="F37" s="65"/>
      <c r="G37" s="66">
        <f>G38+G39</f>
        <v>0</v>
      </c>
      <c r="H37" s="66">
        <f>H38+H39</f>
        <v>0</v>
      </c>
      <c r="I37" s="66">
        <f>I38+I39</f>
        <v>0</v>
      </c>
    </row>
    <row r="38" spans="1:9" s="36" customFormat="1" ht="105" hidden="1">
      <c r="A38" s="32"/>
      <c r="B38" s="69"/>
      <c r="C38" s="63" t="s">
        <v>26</v>
      </c>
      <c r="D38" s="27" t="s">
        <v>27</v>
      </c>
      <c r="E38" s="70" t="s">
        <v>28</v>
      </c>
      <c r="F38" s="71" t="s">
        <v>29</v>
      </c>
      <c r="G38" s="72"/>
      <c r="H38" s="72">
        <v>0</v>
      </c>
      <c r="I38" s="72">
        <f>H38+G38</f>
        <v>0</v>
      </c>
    </row>
    <row r="39" spans="1:9" s="36" customFormat="1" ht="72" customHeight="1" hidden="1">
      <c r="A39" s="32"/>
      <c r="B39" s="27"/>
      <c r="C39" s="63" t="s">
        <v>26</v>
      </c>
      <c r="D39" s="27" t="s">
        <v>27</v>
      </c>
      <c r="E39" s="70" t="s">
        <v>28</v>
      </c>
      <c r="F39" s="71" t="s">
        <v>30</v>
      </c>
      <c r="G39" s="72"/>
      <c r="H39" s="72"/>
      <c r="I39" s="72"/>
    </row>
    <row r="40" spans="1:9" s="17" customFormat="1" ht="76.5">
      <c r="A40" s="48"/>
      <c r="B40" s="73"/>
      <c r="C40" s="74">
        <v>40</v>
      </c>
      <c r="D40" s="75"/>
      <c r="E40" s="22" t="s">
        <v>19</v>
      </c>
      <c r="F40" s="76"/>
      <c r="G40" s="24">
        <f>G42+G54+G53</f>
        <v>2692.984</v>
      </c>
      <c r="H40" s="24">
        <f>H42+H54+H53+H55</f>
        <v>60</v>
      </c>
      <c r="I40" s="24">
        <f>I42+I54+I53+I55</f>
        <v>2752.984</v>
      </c>
    </row>
    <row r="41" spans="1:9" s="36" customFormat="1" ht="37.5" hidden="1">
      <c r="A41" s="32"/>
      <c r="B41" s="77"/>
      <c r="C41" s="74">
        <v>100000</v>
      </c>
      <c r="D41" s="78"/>
      <c r="E41" s="79" t="s">
        <v>25</v>
      </c>
      <c r="F41" s="76"/>
      <c r="G41" s="24"/>
      <c r="H41" s="24"/>
      <c r="I41" s="24"/>
    </row>
    <row r="42" spans="1:9" s="36" customFormat="1" ht="98.25" customHeight="1">
      <c r="A42" s="32"/>
      <c r="B42" s="77"/>
      <c r="C42" s="74">
        <v>100203</v>
      </c>
      <c r="D42" s="28" t="s">
        <v>20</v>
      </c>
      <c r="E42" s="37" t="s">
        <v>21</v>
      </c>
      <c r="F42" s="55" t="s">
        <v>84</v>
      </c>
      <c r="G42" s="34">
        <f>2563.984-60</f>
        <v>2503.984</v>
      </c>
      <c r="H42" s="34"/>
      <c r="I42" s="34">
        <f>H42+G42</f>
        <v>2503.984</v>
      </c>
    </row>
    <row r="43" spans="2:9" ht="25.5" hidden="1">
      <c r="B43" s="80"/>
      <c r="C43" s="81"/>
      <c r="D43" s="82"/>
      <c r="E43" s="83"/>
      <c r="F43" s="84"/>
      <c r="G43" s="24"/>
      <c r="H43" s="24"/>
      <c r="I43" s="24"/>
    </row>
    <row r="44" spans="2:9" ht="25.5" hidden="1">
      <c r="B44" s="80"/>
      <c r="C44" s="74"/>
      <c r="D44" s="85"/>
      <c r="E44" s="86"/>
      <c r="F44" s="84"/>
      <c r="G44" s="24"/>
      <c r="H44" s="24"/>
      <c r="I44" s="24"/>
    </row>
    <row r="45" spans="2:9" ht="91.5" hidden="1">
      <c r="B45" s="80"/>
      <c r="C45" s="74"/>
      <c r="D45" s="85"/>
      <c r="E45" s="29" t="s">
        <v>113</v>
      </c>
      <c r="F45" s="84"/>
      <c r="G45" s="24"/>
      <c r="H45" s="24"/>
      <c r="I45" s="24">
        <f aca="true" t="shared" si="1" ref="I45:I52">H45+G45</f>
        <v>0</v>
      </c>
    </row>
    <row r="46" spans="2:9" ht="91.5" hidden="1">
      <c r="B46" s="80"/>
      <c r="C46" s="74"/>
      <c r="D46" s="85"/>
      <c r="E46" s="29" t="s">
        <v>114</v>
      </c>
      <c r="F46" s="87"/>
      <c r="G46" s="88"/>
      <c r="H46" s="88"/>
      <c r="I46" s="24">
        <f t="shared" si="1"/>
        <v>0</v>
      </c>
    </row>
    <row r="47" spans="2:9" ht="26.25" hidden="1">
      <c r="B47" s="80"/>
      <c r="C47" s="81"/>
      <c r="D47" s="82"/>
      <c r="E47" s="89" t="s">
        <v>5</v>
      </c>
      <c r="F47" s="90"/>
      <c r="G47" s="91"/>
      <c r="H47" s="91"/>
      <c r="I47" s="24">
        <f t="shared" si="1"/>
        <v>0</v>
      </c>
    </row>
    <row r="48" spans="2:9" ht="26.25" hidden="1">
      <c r="B48" s="80"/>
      <c r="C48" s="81"/>
      <c r="D48" s="82"/>
      <c r="E48" s="83" t="s">
        <v>6</v>
      </c>
      <c r="F48" s="87"/>
      <c r="G48" s="88"/>
      <c r="H48" s="88"/>
      <c r="I48" s="24">
        <f t="shared" si="1"/>
        <v>0</v>
      </c>
    </row>
    <row r="49" spans="2:9" ht="26.25" hidden="1">
      <c r="B49" s="80"/>
      <c r="C49" s="81"/>
      <c r="D49" s="82"/>
      <c r="E49" s="83" t="s">
        <v>7</v>
      </c>
      <c r="F49" s="87"/>
      <c r="G49" s="88"/>
      <c r="H49" s="88"/>
      <c r="I49" s="24">
        <f t="shared" si="1"/>
        <v>0</v>
      </c>
    </row>
    <row r="50" spans="2:9" ht="26.25" hidden="1">
      <c r="B50" s="80"/>
      <c r="C50" s="74" t="s">
        <v>3</v>
      </c>
      <c r="D50" s="85"/>
      <c r="E50" s="29" t="s">
        <v>3</v>
      </c>
      <c r="F50" s="87"/>
      <c r="G50" s="88"/>
      <c r="H50" s="88"/>
      <c r="I50" s="24">
        <f t="shared" si="1"/>
        <v>0</v>
      </c>
    </row>
    <row r="51" spans="2:9" ht="26.25" hidden="1">
      <c r="B51" s="80"/>
      <c r="C51" s="74" t="s">
        <v>3</v>
      </c>
      <c r="D51" s="85"/>
      <c r="E51" s="29" t="s">
        <v>3</v>
      </c>
      <c r="F51" s="87"/>
      <c r="G51" s="88"/>
      <c r="H51" s="88"/>
      <c r="I51" s="24">
        <f t="shared" si="1"/>
        <v>0</v>
      </c>
    </row>
    <row r="52" spans="2:9" ht="26.25" hidden="1">
      <c r="B52" s="80"/>
      <c r="C52" s="74" t="s">
        <v>3</v>
      </c>
      <c r="D52" s="85"/>
      <c r="E52" s="37"/>
      <c r="F52" s="87"/>
      <c r="G52" s="88"/>
      <c r="H52" s="88"/>
      <c r="I52" s="24">
        <f t="shared" si="1"/>
        <v>0</v>
      </c>
    </row>
    <row r="53" spans="2:9" ht="87" customHeight="1">
      <c r="B53" s="80"/>
      <c r="C53" s="74">
        <v>100203</v>
      </c>
      <c r="D53" s="28" t="s">
        <v>20</v>
      </c>
      <c r="E53" s="37" t="s">
        <v>21</v>
      </c>
      <c r="F53" s="92" t="s">
        <v>96</v>
      </c>
      <c r="G53" s="34">
        <v>54</v>
      </c>
      <c r="H53" s="34"/>
      <c r="I53" s="34">
        <v>54</v>
      </c>
    </row>
    <row r="54" spans="2:9" ht="100.5" customHeight="1">
      <c r="B54" s="80"/>
      <c r="C54" s="20" t="s">
        <v>81</v>
      </c>
      <c r="D54" s="28" t="s">
        <v>83</v>
      </c>
      <c r="E54" s="37" t="s">
        <v>82</v>
      </c>
      <c r="F54" s="55" t="s">
        <v>18</v>
      </c>
      <c r="G54" s="34">
        <v>135</v>
      </c>
      <c r="H54" s="34"/>
      <c r="I54" s="34">
        <f>G54+H54</f>
        <v>135</v>
      </c>
    </row>
    <row r="55" spans="2:9" ht="75.75" customHeight="1">
      <c r="B55" s="80"/>
      <c r="C55" s="20" t="s">
        <v>97</v>
      </c>
      <c r="D55" s="28" t="s">
        <v>98</v>
      </c>
      <c r="E55" s="37" t="s">
        <v>99</v>
      </c>
      <c r="F55" s="55" t="s">
        <v>84</v>
      </c>
      <c r="G55" s="34"/>
      <c r="H55" s="34">
        <v>60</v>
      </c>
      <c r="I55" s="34">
        <v>60</v>
      </c>
    </row>
    <row r="56" spans="1:9" s="17" customFormat="1" ht="78.75" customHeight="1">
      <c r="A56" s="48"/>
      <c r="B56" s="73"/>
      <c r="C56" s="74">
        <v>73</v>
      </c>
      <c r="D56" s="21"/>
      <c r="E56" s="22" t="s">
        <v>58</v>
      </c>
      <c r="F56" s="87"/>
      <c r="G56" s="24">
        <f>G59</f>
        <v>17.774</v>
      </c>
      <c r="H56" s="24">
        <f>H59</f>
        <v>0</v>
      </c>
      <c r="I56" s="24">
        <f>I59</f>
        <v>17.774</v>
      </c>
    </row>
    <row r="57" spans="2:9" ht="37.5" customHeight="1" hidden="1">
      <c r="B57" s="80"/>
      <c r="C57" s="74">
        <v>180000</v>
      </c>
      <c r="D57" s="85"/>
      <c r="E57" s="79" t="s">
        <v>59</v>
      </c>
      <c r="F57" s="87"/>
      <c r="G57" s="24"/>
      <c r="H57" s="93"/>
      <c r="I57" s="24"/>
    </row>
    <row r="58" spans="2:9" ht="66" customHeight="1" hidden="1">
      <c r="B58" s="80"/>
      <c r="C58" s="74">
        <v>180404</v>
      </c>
      <c r="D58" s="28" t="s">
        <v>71</v>
      </c>
      <c r="E58" s="94" t="s">
        <v>60</v>
      </c>
      <c r="F58" s="92" t="s">
        <v>61</v>
      </c>
      <c r="G58" s="34"/>
      <c r="H58" s="88"/>
      <c r="I58" s="34"/>
    </row>
    <row r="59" spans="2:9" ht="94.5" customHeight="1">
      <c r="B59" s="80"/>
      <c r="C59" s="74">
        <v>160000</v>
      </c>
      <c r="D59" s="28"/>
      <c r="E59" s="81" t="s">
        <v>77</v>
      </c>
      <c r="F59" s="92"/>
      <c r="G59" s="34">
        <v>17.774</v>
      </c>
      <c r="H59" s="88"/>
      <c r="I59" s="34">
        <f>G59+H59</f>
        <v>17.774</v>
      </c>
    </row>
    <row r="60" spans="2:12" ht="115.5" customHeight="1">
      <c r="B60" s="80"/>
      <c r="C60" s="74">
        <v>160101</v>
      </c>
      <c r="D60" s="28" t="s">
        <v>75</v>
      </c>
      <c r="E60" s="81" t="s">
        <v>76</v>
      </c>
      <c r="F60" s="92" t="s">
        <v>95</v>
      </c>
      <c r="G60" s="34">
        <v>17.774</v>
      </c>
      <c r="H60" s="88"/>
      <c r="I60" s="34">
        <v>17.774</v>
      </c>
      <c r="J60" s="105"/>
      <c r="K60" s="106"/>
      <c r="L60" s="35"/>
    </row>
    <row r="61" spans="1:14" s="35" customFormat="1" ht="55.5" customHeight="1">
      <c r="A61" s="95"/>
      <c r="B61" s="96"/>
      <c r="C61" s="74"/>
      <c r="D61" s="20"/>
      <c r="E61" s="97" t="s">
        <v>4</v>
      </c>
      <c r="F61" s="98"/>
      <c r="G61" s="99">
        <f>G11+G40+G23+G56+G30+G36</f>
        <v>4401.86</v>
      </c>
      <c r="H61" s="99">
        <f>H11+H40+H23+H56+H30+H36</f>
        <v>705.8340000000001</v>
      </c>
      <c r="I61" s="99">
        <f>I11+I40+I23+I56+I30+I36</f>
        <v>5107.6939999999995</v>
      </c>
      <c r="K61" s="100"/>
      <c r="L61" s="100"/>
      <c r="M61" s="100"/>
      <c r="N61" s="100"/>
    </row>
    <row r="62" spans="7:9" ht="12.75">
      <c r="G62" s="101"/>
      <c r="H62" s="101"/>
      <c r="I62" s="101"/>
    </row>
    <row r="63" spans="7:9" ht="12.75">
      <c r="G63" s="101"/>
      <c r="H63" s="101"/>
      <c r="I63" s="101"/>
    </row>
    <row r="64" spans="7:9" ht="12.75">
      <c r="G64" s="101"/>
      <c r="H64" s="101"/>
      <c r="I64" s="101"/>
    </row>
    <row r="65" spans="6:9" ht="26.25">
      <c r="F65" s="102"/>
      <c r="G65" s="103"/>
      <c r="H65" s="101"/>
      <c r="I65" s="104"/>
    </row>
    <row r="66" spans="6:9" ht="18.75">
      <c r="F66" s="102"/>
      <c r="G66" s="101"/>
      <c r="H66" s="101"/>
      <c r="I66" s="104"/>
    </row>
    <row r="67" spans="7:9" ht="12.75">
      <c r="G67" s="101"/>
      <c r="H67" s="101"/>
      <c r="I67" s="101"/>
    </row>
    <row r="68" spans="7:9" ht="12.75">
      <c r="G68" s="101"/>
      <c r="H68" s="101"/>
      <c r="I68" s="101"/>
    </row>
    <row r="69" spans="7:9" ht="12.75">
      <c r="G69" s="101"/>
      <c r="H69" s="101"/>
      <c r="I69" s="101"/>
    </row>
    <row r="70" spans="7:9" ht="12.75">
      <c r="G70" s="101"/>
      <c r="H70" s="101"/>
      <c r="I70" s="101"/>
    </row>
    <row r="71" spans="7:9" ht="12.75">
      <c r="G71" s="101"/>
      <c r="H71" s="101"/>
      <c r="I71" s="101"/>
    </row>
    <row r="72" spans="7:9" ht="12.75">
      <c r="G72" s="101"/>
      <c r="H72" s="101"/>
      <c r="I72" s="101"/>
    </row>
    <row r="73" spans="7:9" ht="12.75">
      <c r="G73" s="101"/>
      <c r="H73" s="101"/>
      <c r="I73" s="101"/>
    </row>
    <row r="74" spans="7:9" ht="12.75">
      <c r="G74" s="101"/>
      <c r="H74" s="101"/>
      <c r="I74" s="101"/>
    </row>
    <row r="75" spans="7:9" ht="12.75">
      <c r="G75" s="101"/>
      <c r="H75" s="101"/>
      <c r="I75" s="101"/>
    </row>
    <row r="76" spans="7:9" ht="12.75">
      <c r="G76" s="101"/>
      <c r="H76" s="101"/>
      <c r="I76" s="101"/>
    </row>
    <row r="77" spans="7:9" ht="12.75">
      <c r="G77" s="101"/>
      <c r="H77" s="101"/>
      <c r="I77" s="101"/>
    </row>
    <row r="78" spans="7:9" ht="12.75">
      <c r="G78" s="101"/>
      <c r="H78" s="101"/>
      <c r="I78" s="101"/>
    </row>
    <row r="79" spans="7:9" ht="12.75">
      <c r="G79" s="101"/>
      <c r="H79" s="101"/>
      <c r="I79" s="101"/>
    </row>
    <row r="80" spans="7:9" ht="12.75">
      <c r="G80" s="101"/>
      <c r="H80" s="101"/>
      <c r="I80" s="101"/>
    </row>
    <row r="81" spans="7:9" ht="12.75">
      <c r="G81" s="101"/>
      <c r="H81" s="101"/>
      <c r="I81" s="101"/>
    </row>
    <row r="82" spans="7:9" ht="12.75">
      <c r="G82" s="101"/>
      <c r="H82" s="101"/>
      <c r="I82" s="101"/>
    </row>
    <row r="83" spans="7:9" ht="12.75">
      <c r="G83" s="101"/>
      <c r="H83" s="101"/>
      <c r="I83" s="101"/>
    </row>
    <row r="84" spans="7:9" ht="12.75">
      <c r="G84" s="101"/>
      <c r="H84" s="101"/>
      <c r="I84" s="101"/>
    </row>
    <row r="85" spans="7:9" ht="12.75">
      <c r="G85" s="101"/>
      <c r="H85" s="101"/>
      <c r="I85" s="101"/>
    </row>
    <row r="86" spans="7:9" ht="12.75">
      <c r="G86" s="101"/>
      <c r="H86" s="101"/>
      <c r="I86" s="101"/>
    </row>
    <row r="87" spans="7:9" ht="12.75">
      <c r="G87" s="101"/>
      <c r="H87" s="101"/>
      <c r="I87" s="101"/>
    </row>
    <row r="88" spans="7:9" ht="12.75">
      <c r="G88" s="101"/>
      <c r="H88" s="101"/>
      <c r="I88" s="101"/>
    </row>
    <row r="89" spans="7:9" ht="12.75">
      <c r="G89" s="101"/>
      <c r="H89" s="101"/>
      <c r="I89" s="101"/>
    </row>
    <row r="90" spans="7:9" ht="12.75">
      <c r="G90" s="101"/>
      <c r="H90" s="101"/>
      <c r="I90" s="101"/>
    </row>
    <row r="91" spans="7:9" ht="12.75">
      <c r="G91" s="101"/>
      <c r="H91" s="101"/>
      <c r="I91" s="101"/>
    </row>
    <row r="92" spans="7:9" ht="12.75">
      <c r="G92" s="101"/>
      <c r="H92" s="101"/>
      <c r="I92" s="101"/>
    </row>
    <row r="93" spans="7:9" ht="12.75">
      <c r="G93" s="101"/>
      <c r="H93" s="101"/>
      <c r="I93" s="101"/>
    </row>
    <row r="94" spans="7:9" ht="12.75">
      <c r="G94" s="101"/>
      <c r="H94" s="101"/>
      <c r="I94" s="101"/>
    </row>
    <row r="95" spans="7:9" ht="12.75">
      <c r="G95" s="101"/>
      <c r="H95" s="101"/>
      <c r="I95" s="101"/>
    </row>
    <row r="96" spans="7:9" ht="12.75">
      <c r="G96" s="101"/>
      <c r="H96" s="101"/>
      <c r="I96" s="101"/>
    </row>
    <row r="97" spans="7:9" ht="12.75">
      <c r="G97" s="101"/>
      <c r="H97" s="101"/>
      <c r="I97" s="101"/>
    </row>
    <row r="98" spans="7:9" ht="12.75">
      <c r="G98" s="101"/>
      <c r="H98" s="101"/>
      <c r="I98" s="101"/>
    </row>
  </sheetData>
  <sheetProtection/>
  <mergeCells count="15">
    <mergeCell ref="B1:I1"/>
    <mergeCell ref="B8:I8"/>
    <mergeCell ref="F13:F14"/>
    <mergeCell ref="F2:I2"/>
    <mergeCell ref="F3:I3"/>
    <mergeCell ref="F5:I5"/>
    <mergeCell ref="F4:I4"/>
    <mergeCell ref="F6:I6"/>
    <mergeCell ref="J60:K60"/>
    <mergeCell ref="F7:I7"/>
    <mergeCell ref="J13:K13"/>
    <mergeCell ref="J14:K14"/>
    <mergeCell ref="J15:K15"/>
    <mergeCell ref="F19:F20"/>
    <mergeCell ref="F21:F22"/>
  </mergeCells>
  <printOptions/>
  <pageMargins left="0.18" right="0.16" top="0.36" bottom="0.17" header="0.36" footer="0.21"/>
  <pageSetup fitToHeight="32" horizontalDpi="600" verticalDpi="600" orientation="portrait" paperSize="9" scale="46" r:id="rId1"/>
  <headerFooter alignWithMargins="0">
    <oddFooter>&amp;R&amp;P</oddFooter>
  </headerFooter>
  <rowBreaks count="2" manualBreakCount="2">
    <brk id="26" max="8" man="1"/>
    <brk id="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2016-04-25T11:20:59Z</cp:lastPrinted>
  <dcterms:created xsi:type="dcterms:W3CDTF">2014-01-17T10:52:16Z</dcterms:created>
  <dcterms:modified xsi:type="dcterms:W3CDTF">2016-04-27T07:04:53Z</dcterms:modified>
  <cp:category/>
  <cp:version/>
  <cp:contentType/>
  <cp:contentStatus/>
</cp:coreProperties>
</file>