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10" yWindow="30" windowWidth="5010" windowHeight="4890" tabRatio="751" activeTab="0"/>
  </bookViews>
  <sheets>
    <sheet name="за 9 міс.2016 р. - міська рада" sheetId="1" r:id="rId1"/>
  </sheets>
  <definedNames>
    <definedName name="_xlnm.Print_Titles" localSheetId="0">'за 9 міс.2016 р. - міська рада'!$9:$11</definedName>
    <definedName name="_xlnm.Print_Area" localSheetId="0">'за 9 міс.2016 р. - міська рада'!$A$1:$K$193</definedName>
  </definedNames>
  <calcPr fullCalcOnLoad="1"/>
</workbook>
</file>

<file path=xl/sharedStrings.xml><?xml version="1.0" encoding="utf-8"?>
<sst xmlns="http://schemas.openxmlformats.org/spreadsheetml/2006/main" count="243" uniqueCount="225">
  <si>
    <t>Плата за землю</t>
  </si>
  <si>
    <t>Строительство</t>
  </si>
  <si>
    <t>010116</t>
  </si>
  <si>
    <t>060000</t>
  </si>
  <si>
    <t>070000</t>
  </si>
  <si>
    <t>070101</t>
  </si>
  <si>
    <t>080000</t>
  </si>
  <si>
    <t>090000</t>
  </si>
  <si>
    <t>090412</t>
  </si>
  <si>
    <t>091204</t>
  </si>
  <si>
    <t>070201</t>
  </si>
  <si>
    <t>070202</t>
  </si>
  <si>
    <t>070702</t>
  </si>
  <si>
    <t>070802</t>
  </si>
  <si>
    <t>070804</t>
  </si>
  <si>
    <t>070805</t>
  </si>
  <si>
    <t>090405</t>
  </si>
  <si>
    <t>170102</t>
  </si>
  <si>
    <t>Правоохранительная деятельность</t>
  </si>
  <si>
    <t>090300; 091300; 090401</t>
  </si>
  <si>
    <t>091103</t>
  </si>
  <si>
    <t>Мероприятия по предупреждению аварий и предотвращению техногенных катастроф в жилищно-комунальном хозяйстве</t>
  </si>
  <si>
    <t>Факт.</t>
  </si>
  <si>
    <t>170703</t>
  </si>
  <si>
    <t>Субвенция из госбюджета местным бюджетам на погашение задолженности по льготам за предоставленные услуги связи</t>
  </si>
  <si>
    <t>Субвенция из госбюджета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на др. аварийных объектах коммунальной сбственности</t>
  </si>
  <si>
    <t>Загальний фонд</t>
  </si>
  <si>
    <t>Спеціальний фонд</t>
  </si>
  <si>
    <t>ВСЬОГО</t>
  </si>
  <si>
    <t>ДОХОДИ</t>
  </si>
  <si>
    <t>Податкові надходження - всього, у т.ч.</t>
  </si>
  <si>
    <t>Код 
бюдж. 
клас.</t>
  </si>
  <si>
    <t xml:space="preserve">Податок з власників транспортних засобів та інших самохідних машин і механізмів </t>
  </si>
  <si>
    <t>Соц. захист та соц.забезпечення</t>
  </si>
  <si>
    <t>Пільги ЧАЕС</t>
  </si>
  <si>
    <t>Субсидії</t>
  </si>
  <si>
    <t>091101</t>
  </si>
  <si>
    <t>090416</t>
  </si>
  <si>
    <t xml:space="preserve">Інші видатки на соціальний захист населення </t>
  </si>
  <si>
    <t>Інші видатки на соціальний захист ветеранів війни та праці</t>
  </si>
  <si>
    <t xml:space="preserve">Соціальні програми і заходи державних органів у справах молоді </t>
  </si>
  <si>
    <t xml:space="preserve">Територіальні центри і відділення соціальної допомоги на дому </t>
  </si>
  <si>
    <t xml:space="preserve">Житлово-комунальне господарство </t>
  </si>
  <si>
    <t xml:space="preserve">Житлово-експлуатаційне господарство </t>
  </si>
  <si>
    <t xml:space="preserve">Капітальний ремонт житлового фонду місцевих органів влади </t>
  </si>
  <si>
    <t xml:space="preserve">Благоустрій міст, сіл, селищ </t>
  </si>
  <si>
    <t xml:space="preserve">Культура і мистецтво </t>
  </si>
  <si>
    <t xml:space="preserve">Комбінати комунальних підприємств, районні виробничі об'єднання та інші підприємства, установи та організації житлово-комунального господарства </t>
  </si>
  <si>
    <t>Неподаткові надходження - всього, у т.ч.</t>
  </si>
  <si>
    <t xml:space="preserve">Надходження від розміщення в установах банків тимчасово вільних бюджетних коштів </t>
  </si>
  <si>
    <t xml:space="preserve">Державне мито </t>
  </si>
  <si>
    <t xml:space="preserve">Надходження від відчуження майна, яке належить Автономній Республіці Крим та майна, що знаходиться у комунальній власності </t>
  </si>
  <si>
    <t xml:space="preserve">Цільові фонди </t>
  </si>
  <si>
    <t xml:space="preserve">Збір за забруднення навколишнього природного середовища </t>
  </si>
  <si>
    <t>Всього доходів (без трансфертів)</t>
  </si>
  <si>
    <t>Офіційні трансферти - всього</t>
  </si>
  <si>
    <t xml:space="preserve">Кошти, одержані із загального фонду бюджету до бюджету розвитку (спеціального фонду) </t>
  </si>
  <si>
    <t>ВИДАТКИ</t>
  </si>
  <si>
    <t>ВСЬОГО доходів (з трансфертами)</t>
  </si>
  <si>
    <t xml:space="preserve">Органи місцевого самоврядування </t>
  </si>
  <si>
    <t xml:space="preserve">Освіта </t>
  </si>
  <si>
    <t xml:space="preserve">Дошкільні заклади освіти 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</si>
  <si>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</si>
  <si>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 xml:space="preserve">Вечірні (змінні) школи </t>
  </si>
  <si>
    <t xml:space="preserve">Інші заклади і заходи післядипломної освіти </t>
  </si>
  <si>
    <t xml:space="preserve">Методична робота, інші заходи у сфері народної освіти </t>
  </si>
  <si>
    <t xml:space="preserve">Централізовані бухгалтерії обласних, міських, районних відділів освіти </t>
  </si>
  <si>
    <t xml:space="preserve">Групи централізованого господарського обслуговування </t>
  </si>
  <si>
    <t xml:space="preserve">Охорона здоров'я </t>
  </si>
  <si>
    <t xml:space="preserve">Бібліотеки </t>
  </si>
  <si>
    <t xml:space="preserve">Палаци і будинки культури, клуби та інші заклади клубного типу </t>
  </si>
  <si>
    <t xml:space="preserve">Школи естетичного виховання дітей </t>
  </si>
  <si>
    <t xml:space="preserve">Інші культурно-освітні заклади та заходи </t>
  </si>
  <si>
    <t xml:space="preserve">Фізична культура і спорт </t>
  </si>
  <si>
    <t xml:space="preserve">Проведення навчально-тренувальних зборів і змагань </t>
  </si>
  <si>
    <t xml:space="preserve">Утримання та навчально-тренувальна робота дитячо-юнацьких спортивних шкіл </t>
  </si>
  <si>
    <t xml:space="preserve">Транспорт, дорожнє господарство, зв'язок, телекомунікації та інформатика </t>
  </si>
  <si>
    <t xml:space="preserve">Компенсаційні виплати на пільговий проїзд автомобільним транспортом окремим категоріям громадян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</si>
  <si>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</si>
  <si>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Програма стабілізації та соціально-економічного розвитку територій </t>
  </si>
  <si>
    <t xml:space="preserve">Інша діяльність у сфері охорони навколишнього природного середовища </t>
  </si>
  <si>
    <t xml:space="preserve">Інші видатки </t>
  </si>
  <si>
    <t xml:space="preserve">Субвенція на виконання власних повноважень територіальних громад сіл, селищ, міст та їх об'єднань </t>
  </si>
  <si>
    <t>Інші субвенції</t>
  </si>
  <si>
    <t xml:space="preserve">Кошти, що передаються до державного бюджету з бюджету Автономної Республіки Крим, обласних і районних бюджетів, міських бюджетів </t>
  </si>
  <si>
    <t xml:space="preserve">Кошти, що передаються із загального фонду бюджету до бюджету розвитку (спеціального фонду) </t>
  </si>
  <si>
    <t>Капитальні вкладення</t>
  </si>
  <si>
    <t>Субвенція з місцевого бюджету держбюджету на виконання програм соціально-економічного та культурного розвитку</t>
  </si>
  <si>
    <t>Плата за держ. реєстрацію, крім плати за держ. реєстраціє суб"єктів підприємницької діяльності</t>
  </si>
  <si>
    <t>Додаткова дотація з державного бюджету місцевим бюджетам для поетапного введення умов оплати праці працівників бюджетної сфери на основі Єдиної тарифної сітки і забезпечення видатків на оплату праці</t>
  </si>
  <si>
    <t>070809</t>
  </si>
  <si>
    <t>Інші установи і заходи в сфері освіти</t>
  </si>
  <si>
    <t>Інші заходи і заклади в галузі культури і мистецтво</t>
  </si>
  <si>
    <t>Проведення виборів народних депутатів Верховної Ради Автономної Республіки Крим, міських рад і сільських, селищних, міських голів</t>
  </si>
  <si>
    <t>Субвенція з держбюджету місцевим бюджетам на проведення виборів депутатів Верховної Ради Автономної Республіки Крим, місцевих рад і сільських, селищних, міських голів</t>
  </si>
  <si>
    <t>(тис.грн.)</t>
  </si>
  <si>
    <t>Інші надходження</t>
  </si>
  <si>
    <t>091108</t>
  </si>
  <si>
    <t>Субвенція з держбюджету місцевим бюджетам на розрахунки по погашенню заборгованості громадян за житлово-комунальні послуги й енергоносії в рахунок часткової компенсації утрат від знецінення грошових заощаджень</t>
  </si>
  <si>
    <t>Пільги ветеранам війни та праці, дітям війни</t>
  </si>
  <si>
    <t>Пільги ветеранам ОВС, ветеранам пожежної охорони та військової служби</t>
  </si>
  <si>
    <t xml:space="preserve">Утримання центрів соціальних служб для сім'ї, дітей та молоді </t>
  </si>
  <si>
    <t>Заходи по реалізації регіональних програм відпочинку та оздоровлення дітей</t>
  </si>
  <si>
    <t>Додаткова дотація з державного бюджету місцевим бюджетам на виконання видатків на оплату праці працівників бюджетних закладів у відповідності з встановленим діючим законодавством умов оплати праці і розміру мінімальної зар. плати, проведення розрахунків з</t>
  </si>
  <si>
    <t>Субвенція з держбюджету місцевим бюджетам на погашення заборгованості минулих років з різниці в тарифах на комунальні послуги</t>
  </si>
  <si>
    <t>Додаткова дотація отримана з держбюджету</t>
  </si>
  <si>
    <t>Додаткова субвенція з держбюджету місцевим бюджетам на виплату допомоги сім"ям з дітьми, малозабезпеченим сім"ям, інвалідам дитинства, дитям-інвалідам і тимчасової державної допомоги дітям</t>
  </si>
  <si>
    <t>Субвенція з держбюджету місцевим бюджетам на соціально-економічний розвиток</t>
  </si>
  <si>
    <t>080101</t>
  </si>
  <si>
    <t>081009</t>
  </si>
  <si>
    <t>Лікарні</t>
  </si>
  <si>
    <t>Заходи комплексної програми "Цукровий діабет" та лікування нецукрового діабету</t>
  </si>
  <si>
    <t>090214</t>
  </si>
  <si>
    <t>Резервний фонд</t>
  </si>
  <si>
    <t>Інвестиційні проекти</t>
  </si>
  <si>
    <t>Відс. виконання</t>
  </si>
  <si>
    <t>070303</t>
  </si>
  <si>
    <t>Дитячи будинки(ут.ч. сімейного типу, прийомні сім`ї)</t>
  </si>
  <si>
    <t>090802</t>
  </si>
  <si>
    <t>Інші програми соціального захисту неповнолініх</t>
  </si>
  <si>
    <t>Всього видатків</t>
  </si>
  <si>
    <t>Разом видатків</t>
  </si>
  <si>
    <t>070808</t>
  </si>
  <si>
    <t>Допомога дітям-сирітам та дітям, позбавленим батьківського піклування, яким виповнюється 18 років</t>
  </si>
  <si>
    <t xml:space="preserve">Цільові фонди утворені Верховною Радою, Автономною Республікою Крим, органами місцевого самоврядування </t>
  </si>
  <si>
    <t>Субвенція з держбюджету місцевим бюджетам на здійснення виплат, визначених Законом України "Про реструктуризацію заборгованості по виплатах, передбачених ст.57 Закону України "Про освіту" педагогічним, науково-педагогічним і іншим категоріям працівників у</t>
  </si>
  <si>
    <t>Дотація житлово-комунальному господарству</t>
  </si>
  <si>
    <t>Доходи від операцій с капіталом</t>
  </si>
  <si>
    <t>180000</t>
  </si>
  <si>
    <t>Цільові фонди</t>
  </si>
  <si>
    <t>Видатки не віднесені до основних груп</t>
  </si>
  <si>
    <t>091102</t>
  </si>
  <si>
    <t>Погашення заборгованості минулих років з різниці в тарифах на теплову енергію, послуги з водопостачання та водовідведення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</si>
  <si>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</si>
  <si>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090215</t>
  </si>
  <si>
    <t>Інші послуги, пов'язані з економічною діяльністю</t>
  </si>
  <si>
    <t>070806</t>
  </si>
  <si>
    <t xml:space="preserve">Інші заклади освіти </t>
  </si>
  <si>
    <t>Допомога дітям-сиротам та дітям, позбавленим батьківського піклування, яким виповнюється 18 років</t>
  </si>
  <si>
    <t>Пільги багатодітним сім'ям</t>
  </si>
  <si>
    <t>091205</t>
  </si>
  <si>
    <t>Виплати грошової компенсації фізичним особам</t>
  </si>
  <si>
    <t>Водопровідне-каналізаційне господарство</t>
  </si>
  <si>
    <t>Комбінати комунальних підпиємств та інші заклади і організації житлово-комунального господарства</t>
  </si>
  <si>
    <t>Погашення заборгованості минулих років о різниці в тарифах на теплову енергію, послуги по водопостачанню та водовідведенню</t>
  </si>
  <si>
    <t>Збір за першу реєстрацію транспортного засобу</t>
  </si>
  <si>
    <t>Штрафні санкції за порушення законодавства про процентування,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послуг.</t>
  </si>
  <si>
    <t>Місцеві податки і збори, нараховані до 1 січня 2011 року</t>
  </si>
  <si>
    <t>Збір за провадження деяких видів підприємницької діяльності</t>
  </si>
  <si>
    <t>Єдиний податок</t>
  </si>
  <si>
    <t>Екологічний податок</t>
  </si>
  <si>
    <t>Плата за розміщення тимчасово вільних коштів місцевих бюджетів</t>
  </si>
  <si>
    <t>Субвенція з держбюджету місцевим бюджетам на виплату допомоги сім’ям з дітьми, малозабезпеченим сім’ям, інвалідам з дитинства, дітям-інвалідам та тимчасової державної допомоги дітям</t>
  </si>
  <si>
    <t>Звіт</t>
  </si>
  <si>
    <t>Податок на доходи фізичних осіб</t>
  </si>
  <si>
    <t xml:space="preserve">Субвенція на проведення видатків місцевих бюджетів, що враховуються при визначенні обсягу міжбюджетних трансфертів  </t>
  </si>
  <si>
    <t>С.М.Чупейда</t>
  </si>
  <si>
    <t>Податок на прибуток підприємств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</si>
  <si>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</si>
  <si>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</si>
  <si>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</si>
  <si>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Інші додаткові дотації</t>
  </si>
  <si>
    <t>УСЬОГО ДОХОДІВ</t>
  </si>
  <si>
    <t>Інші заходи по охороні здоров'я</t>
  </si>
  <si>
    <t>080800</t>
  </si>
  <si>
    <t>091209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</si>
  <si>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</si>
  <si>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</si>
  <si>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с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 територій), вивезення побутового сміття та рідких нечистот) та компенсації за пільговий проїзд окремих категорій громадян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</si>
  <si>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</si>
  <si>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</si>
  <si>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Програми і заходи центрів соціальних служб для сім'ї, дітей та молоді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</si>
  <si>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</t>
  </si>
  <si>
    <t>Надходження коштів пайової участі в розвитку інфраструктури населеного пункту</t>
  </si>
  <si>
    <t>Інші джерела власних надходжень бюджетних установ</t>
  </si>
  <si>
    <t xml:space="preserve">Надходження від плати за послуги, що надаються бюджетними установами згідно із законодавством  </t>
  </si>
  <si>
    <t xml:space="preserve">Кошти від продажу землі </t>
  </si>
  <si>
    <t xml:space="preserve">Заходи пов'язані з поліпшенням питної води </t>
  </si>
  <si>
    <t>Розробка схем та проектних рішень масового застосування</t>
  </si>
  <si>
    <t>Сільське і лісове господарство, рибне господарство і мисливство</t>
  </si>
  <si>
    <t>Землеустрій</t>
  </si>
  <si>
    <t>Будівництво</t>
  </si>
  <si>
    <t>Капітальні вкладення</t>
  </si>
  <si>
    <t>Проведення невідкладних відновлювальних робіт, будівництво та реконструкція загальноосвітніх навчальних закладів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</si>
  <si>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</si>
  <si>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Погашення заборгованості з різниці в тарифах на теплову енергію, 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</si>
  <si>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Додаткова дотація з державного бюджету на вирівнювання фінансової забезпеченості місцевих бюджетів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</si>
  <si>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</si>
  <si>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Фінансова підтримка громадських організацій інвалідів і ветеранів</t>
  </si>
  <si>
    <t>090413</t>
  </si>
  <si>
    <t>Допомога на догляд за інвалідом І чи ІІ групи внаслідок психічного розладу</t>
  </si>
  <si>
    <t>Акцизний податок</t>
  </si>
  <si>
    <t>Освітня субвенція з державного бюджету</t>
  </si>
  <si>
    <t>Медична субвенція з державного бюджету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</si>
  <si>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</si>
  <si>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</si>
  <si>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Начальник міського фінансового управління</t>
  </si>
  <si>
    <t>Капітальний ремонт житлового фонду ОСББ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</si>
  <si>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</si>
  <si>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Проведення виборів народних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</si>
  <si>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</si>
  <si>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Додаток </t>
  </si>
  <si>
    <t>до рішення міської ради</t>
  </si>
  <si>
    <t>Субвенція з державного бюджету місцевим бюджетам на погашення заборгованості з різниці в тарифах на теплову енергію,  опалення та постачання гарячої води,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</si>
  <si>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Секретар міської ради</t>
  </si>
  <si>
    <t>В.В.Іваницький</t>
  </si>
  <si>
    <t>Затверждено з урах. змін. на 2016р.</t>
  </si>
  <si>
    <t>090201</t>
  </si>
  <si>
    <t>090204</t>
  </si>
  <si>
    <t>090207</t>
  </si>
  <si>
    <t>090501</t>
  </si>
  <si>
    <t>Організація і проведення громадських робіт</t>
  </si>
  <si>
    <t>Рентна плата</t>
  </si>
  <si>
    <t>Податок на майно</t>
  </si>
  <si>
    <t>Фінансова підтримка спортивних споруд, які належать громадським організаціям фізкультурно-спортивної спрямованності</t>
  </si>
  <si>
    <t>про виконання міського бюджету за 9 місяців 2016 року</t>
  </si>
  <si>
    <t>090203</t>
  </si>
  <si>
    <t>Допомога сім'ям з дітьми; 
держ. допомога дітям-інвалідам; 
малозабезпеченим сім'ям</t>
  </si>
  <si>
    <t xml:space="preserve">Інші пільги ветеранам війни </t>
  </si>
  <si>
    <t>090209</t>
  </si>
  <si>
    <t>Інші пільги громадянам, які постраждали внаслідок ЧАЕС</t>
  </si>
  <si>
    <t>Пільги окремим категоріям громадян по послугах зв'язку</t>
  </si>
  <si>
    <t>Теплові мережі</t>
  </si>
  <si>
    <t>Звіт про виконання міського бюджету за 9 місяців 2016 року підготовлено Вугледарським міським фінансовим управлінням</t>
  </si>
  <si>
    <t>18.11.2016 № 7/10-24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</si>
</sst>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196" fontId="2" fillId="0" borderId="10" xfId="0" applyNumberFormat="1" applyFont="1" applyBorder="1" applyAlignment="1">
      <alignment horizontal="right" vertical="top"/>
    </xf>
    <xf numFmtId="196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196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196" fontId="4" fillId="0" borderId="1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96" fontId="4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196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96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/>
    </xf>
    <xf numFmtId="196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 wrapText="1"/>
    </xf>
    <xf numFmtId="196" fontId="3" fillId="0" borderId="10" xfId="0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96" fontId="4" fillId="0" borderId="0" xfId="0" applyNumberFormat="1" applyFont="1" applyFill="1" applyBorder="1" applyAlignment="1">
      <alignment horizontal="right" vertical="top"/>
    </xf>
    <xf numFmtId="196" fontId="3" fillId="0" borderId="11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3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8.8515625" defaultRowHeight="12.75"/>
  <cols>
    <col min="1" max="1" width="46.57421875" style="1" customWidth="1"/>
    <col min="2" max="2" width="12.421875" style="1" customWidth="1"/>
    <col min="3" max="3" width="11.28125" style="1" customWidth="1"/>
    <col min="4" max="4" width="9.8515625" style="1" customWidth="1"/>
    <col min="5" max="5" width="9.7109375" style="1" customWidth="1"/>
    <col min="6" max="6" width="11.28125" style="1" customWidth="1"/>
    <col min="7" max="7" width="9.00390625" style="1" customWidth="1"/>
    <col min="8" max="8" width="10.00390625" style="1" customWidth="1"/>
    <col min="9" max="9" width="11.28125" style="1" customWidth="1"/>
    <col min="10" max="10" width="9.8515625" style="1" customWidth="1"/>
    <col min="11" max="11" width="9.7109375" style="1" customWidth="1"/>
    <col min="12" max="12" width="9.28125" style="1" bestFit="1" customWidth="1"/>
    <col min="13" max="16384" width="8.8515625" style="1" customWidth="1"/>
  </cols>
  <sheetData>
    <row r="1" ht="15">
      <c r="I1" s="49" t="s">
        <v>201</v>
      </c>
    </row>
    <row r="2" spans="8:11" ht="15.75" customHeight="1">
      <c r="H2" s="55"/>
      <c r="I2" s="49" t="s">
        <v>202</v>
      </c>
      <c r="J2" s="56"/>
      <c r="K2" s="56"/>
    </row>
    <row r="3" spans="8:11" ht="15">
      <c r="H3" s="56"/>
      <c r="I3" s="49" t="s">
        <v>224</v>
      </c>
      <c r="J3" s="56"/>
      <c r="K3" s="56"/>
    </row>
    <row r="4" spans="8:11" ht="15">
      <c r="H4" s="56"/>
      <c r="I4" s="56"/>
      <c r="J4" s="56"/>
      <c r="K4" s="56"/>
    </row>
    <row r="5" spans="1:11" ht="15">
      <c r="A5" s="59" t="s">
        <v>153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7.25" customHeight="1">
      <c r="A6" s="60" t="s">
        <v>215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ht="15">
      <c r="K8" s="3" t="s">
        <v>95</v>
      </c>
    </row>
    <row r="9" spans="1:11" ht="15">
      <c r="A9" s="61"/>
      <c r="B9" s="62" t="s">
        <v>31</v>
      </c>
      <c r="C9" s="64" t="s">
        <v>26</v>
      </c>
      <c r="D9" s="65"/>
      <c r="E9" s="66"/>
      <c r="F9" s="67" t="s">
        <v>27</v>
      </c>
      <c r="G9" s="68"/>
      <c r="H9" s="69"/>
      <c r="I9" s="67" t="s">
        <v>28</v>
      </c>
      <c r="J9" s="68"/>
      <c r="K9" s="69"/>
    </row>
    <row r="10" spans="1:11" s="28" customFormat="1" ht="51.75" customHeight="1">
      <c r="A10" s="61"/>
      <c r="B10" s="63"/>
      <c r="C10" s="26" t="s">
        <v>206</v>
      </c>
      <c r="D10" s="27" t="s">
        <v>22</v>
      </c>
      <c r="E10" s="26" t="s">
        <v>115</v>
      </c>
      <c r="F10" s="26" t="s">
        <v>206</v>
      </c>
      <c r="G10" s="27" t="s">
        <v>22</v>
      </c>
      <c r="H10" s="26" t="s">
        <v>115</v>
      </c>
      <c r="I10" s="26" t="s">
        <v>206</v>
      </c>
      <c r="J10" s="27" t="s">
        <v>22</v>
      </c>
      <c r="K10" s="26" t="s">
        <v>115</v>
      </c>
    </row>
    <row r="11" spans="1:11" s="30" customFormat="1" ht="7.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</row>
    <row r="12" spans="1:11" s="32" customFormat="1" ht="15">
      <c r="A12" s="31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s="22" customFormat="1" ht="15">
      <c r="A13" s="33" t="s">
        <v>30</v>
      </c>
      <c r="B13" s="20">
        <v>10000000</v>
      </c>
      <c r="C13" s="21">
        <f>SUM(C14:C27)</f>
        <v>63063.8</v>
      </c>
      <c r="D13" s="21">
        <f>SUM(D14:D27)</f>
        <v>49598.799999999996</v>
      </c>
      <c r="E13" s="21">
        <f>D13/C13*100</f>
        <v>78.64860664913942</v>
      </c>
      <c r="F13" s="21">
        <f>SUM(F14:F27)</f>
        <v>10</v>
      </c>
      <c r="G13" s="21">
        <f>SUM(G14:G27)</f>
        <v>21.299999999999997</v>
      </c>
      <c r="H13" s="21">
        <v>0</v>
      </c>
      <c r="I13" s="21">
        <f aca="true" t="shared" si="0" ref="I13:J30">C13+F13</f>
        <v>63073.8</v>
      </c>
      <c r="J13" s="21">
        <f t="shared" si="0"/>
        <v>49620.1</v>
      </c>
      <c r="K13" s="21">
        <f aca="true" t="shared" si="1" ref="K13:K42">J13/I13*100</f>
        <v>78.66990731492315</v>
      </c>
    </row>
    <row r="14" spans="1:11" s="28" customFormat="1" ht="15">
      <c r="A14" s="34" t="s">
        <v>154</v>
      </c>
      <c r="B14" s="35">
        <v>11010000</v>
      </c>
      <c r="C14" s="36">
        <v>55755</v>
      </c>
      <c r="D14" s="36">
        <v>43617.2</v>
      </c>
      <c r="E14" s="36">
        <f>D14/C14*100</f>
        <v>78.23011389113084</v>
      </c>
      <c r="F14" s="36">
        <v>0</v>
      </c>
      <c r="G14" s="36">
        <v>0</v>
      </c>
      <c r="H14" s="36">
        <v>0</v>
      </c>
      <c r="I14" s="36">
        <f t="shared" si="0"/>
        <v>55755</v>
      </c>
      <c r="J14" s="36">
        <f t="shared" si="0"/>
        <v>43617.2</v>
      </c>
      <c r="K14" s="36">
        <f t="shared" si="1"/>
        <v>78.23011389113084</v>
      </c>
    </row>
    <row r="15" spans="1:11" s="28" customFormat="1" ht="17.25" customHeight="1">
      <c r="A15" s="37" t="s">
        <v>157</v>
      </c>
      <c r="B15" s="35">
        <v>11020000</v>
      </c>
      <c r="C15" s="36">
        <v>89</v>
      </c>
      <c r="D15" s="36">
        <v>21</v>
      </c>
      <c r="E15" s="36">
        <f>D15/C15*100</f>
        <v>23.595505617977526</v>
      </c>
      <c r="F15" s="36">
        <v>0</v>
      </c>
      <c r="G15" s="36">
        <v>0</v>
      </c>
      <c r="H15" s="36">
        <v>0</v>
      </c>
      <c r="I15" s="36">
        <f t="shared" si="0"/>
        <v>89</v>
      </c>
      <c r="J15" s="36">
        <f t="shared" si="0"/>
        <v>21</v>
      </c>
      <c r="K15" s="36">
        <f t="shared" si="1"/>
        <v>23.595505617977526</v>
      </c>
    </row>
    <row r="16" spans="1:11" s="28" customFormat="1" ht="30" hidden="1">
      <c r="A16" s="38" t="s">
        <v>32</v>
      </c>
      <c r="B16" s="35">
        <v>12020000</v>
      </c>
      <c r="C16" s="36">
        <v>0</v>
      </c>
      <c r="D16" s="36">
        <v>0</v>
      </c>
      <c r="E16" s="36" t="e">
        <f aca="true" t="shared" si="2" ref="E16:E25">D16/C16*100</f>
        <v>#DIV/0!</v>
      </c>
      <c r="F16" s="36">
        <v>0</v>
      </c>
      <c r="G16" s="36">
        <v>0</v>
      </c>
      <c r="H16" s="36">
        <v>0</v>
      </c>
      <c r="I16" s="36">
        <f t="shared" si="0"/>
        <v>0</v>
      </c>
      <c r="J16" s="36">
        <f t="shared" si="0"/>
        <v>0</v>
      </c>
      <c r="K16" s="36">
        <v>0</v>
      </c>
    </row>
    <row r="17" spans="1:11" s="28" customFormat="1" ht="15" hidden="1">
      <c r="A17" s="38" t="s">
        <v>145</v>
      </c>
      <c r="B17" s="35">
        <v>12030000</v>
      </c>
      <c r="C17" s="36">
        <v>0</v>
      </c>
      <c r="D17" s="36">
        <v>0</v>
      </c>
      <c r="E17" s="36" t="e">
        <f t="shared" si="2"/>
        <v>#DIV/0!</v>
      </c>
      <c r="F17" s="36">
        <v>0</v>
      </c>
      <c r="G17" s="36">
        <v>0</v>
      </c>
      <c r="H17" s="36" t="e">
        <f>G17/F17*100</f>
        <v>#DIV/0!</v>
      </c>
      <c r="I17" s="36">
        <f t="shared" si="0"/>
        <v>0</v>
      </c>
      <c r="J17" s="36">
        <f t="shared" si="0"/>
        <v>0</v>
      </c>
      <c r="K17" s="36">
        <v>0</v>
      </c>
    </row>
    <row r="18" spans="1:11" s="28" customFormat="1" ht="15" hidden="1">
      <c r="A18" s="34" t="s">
        <v>0</v>
      </c>
      <c r="B18" s="35">
        <v>13050000</v>
      </c>
      <c r="C18" s="36"/>
      <c r="D18" s="36"/>
      <c r="E18" s="36" t="e">
        <f t="shared" si="2"/>
        <v>#DIV/0!</v>
      </c>
      <c r="F18" s="36">
        <v>0</v>
      </c>
      <c r="G18" s="36">
        <v>0</v>
      </c>
      <c r="H18" s="36">
        <v>0</v>
      </c>
      <c r="I18" s="36">
        <f t="shared" si="0"/>
        <v>0</v>
      </c>
      <c r="J18" s="36">
        <f t="shared" si="0"/>
        <v>0</v>
      </c>
      <c r="K18" s="36">
        <v>0</v>
      </c>
    </row>
    <row r="19" spans="1:11" s="28" customFormat="1" ht="30" hidden="1">
      <c r="A19" s="37" t="s">
        <v>88</v>
      </c>
      <c r="B19" s="35">
        <v>14060900</v>
      </c>
      <c r="C19" s="36"/>
      <c r="D19" s="36"/>
      <c r="E19" s="36" t="e">
        <f t="shared" si="2"/>
        <v>#DIV/0!</v>
      </c>
      <c r="F19" s="36"/>
      <c r="G19" s="36"/>
      <c r="H19" s="36" t="e">
        <f>G19/F19*100</f>
        <v>#DIV/0!</v>
      </c>
      <c r="I19" s="36">
        <f t="shared" si="0"/>
        <v>0</v>
      </c>
      <c r="J19" s="36">
        <f t="shared" si="0"/>
        <v>0</v>
      </c>
      <c r="K19" s="36">
        <v>0</v>
      </c>
    </row>
    <row r="20" spans="1:11" s="28" customFormat="1" ht="15" hidden="1">
      <c r="A20" s="34" t="s">
        <v>147</v>
      </c>
      <c r="B20" s="35">
        <v>16010000</v>
      </c>
      <c r="C20" s="36"/>
      <c r="D20" s="36"/>
      <c r="E20" s="36" t="e">
        <f t="shared" si="2"/>
        <v>#DIV/0!</v>
      </c>
      <c r="F20" s="36">
        <v>0</v>
      </c>
      <c r="G20" s="36">
        <v>0</v>
      </c>
      <c r="H20" s="36">
        <v>0</v>
      </c>
      <c r="I20" s="36">
        <f t="shared" si="0"/>
        <v>0</v>
      </c>
      <c r="J20" s="36">
        <f t="shared" si="0"/>
        <v>0</v>
      </c>
      <c r="K20" s="36">
        <v>0</v>
      </c>
    </row>
    <row r="21" spans="1:11" s="28" customFormat="1" ht="15" hidden="1">
      <c r="A21" s="34" t="s">
        <v>212</v>
      </c>
      <c r="B21" s="35">
        <v>13000000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f t="shared" si="0"/>
        <v>0</v>
      </c>
      <c r="J21" s="36">
        <f t="shared" si="0"/>
        <v>0</v>
      </c>
      <c r="K21" s="36">
        <v>0</v>
      </c>
    </row>
    <row r="22" spans="1:11" s="28" customFormat="1" ht="15">
      <c r="A22" s="34" t="s">
        <v>191</v>
      </c>
      <c r="B22" s="35">
        <v>14040000</v>
      </c>
      <c r="C22" s="36">
        <v>3579.8</v>
      </c>
      <c r="D22" s="36">
        <v>2754.8</v>
      </c>
      <c r="E22" s="36">
        <f t="shared" si="2"/>
        <v>76.95401977764121</v>
      </c>
      <c r="F22" s="36">
        <v>0</v>
      </c>
      <c r="G22" s="36">
        <v>0</v>
      </c>
      <c r="H22" s="36">
        <v>0</v>
      </c>
      <c r="I22" s="36">
        <f t="shared" si="0"/>
        <v>3579.8</v>
      </c>
      <c r="J22" s="36">
        <f t="shared" si="0"/>
        <v>2754.8</v>
      </c>
      <c r="K22" s="36">
        <f t="shared" si="1"/>
        <v>76.95401977764121</v>
      </c>
    </row>
    <row r="23" spans="1:11" s="28" customFormat="1" ht="15.75" customHeight="1">
      <c r="A23" s="37" t="s">
        <v>213</v>
      </c>
      <c r="B23" s="35">
        <v>18010000</v>
      </c>
      <c r="C23" s="36">
        <v>1640</v>
      </c>
      <c r="D23" s="36">
        <v>1421</v>
      </c>
      <c r="E23" s="36">
        <f t="shared" si="2"/>
        <v>86.64634146341463</v>
      </c>
      <c r="F23" s="36">
        <v>0</v>
      </c>
      <c r="G23" s="36">
        <v>0</v>
      </c>
      <c r="H23" s="36">
        <v>0</v>
      </c>
      <c r="I23" s="36">
        <f>C23+F23</f>
        <v>1640</v>
      </c>
      <c r="J23" s="36">
        <f>D23+G23</f>
        <v>1421</v>
      </c>
      <c r="K23" s="36">
        <f>J23/I23*100</f>
        <v>86.64634146341463</v>
      </c>
    </row>
    <row r="24" spans="1:11" s="28" customFormat="1" ht="30.75" customHeight="1">
      <c r="A24" s="37" t="s">
        <v>148</v>
      </c>
      <c r="B24" s="35">
        <v>18040000</v>
      </c>
      <c r="C24" s="36">
        <v>0</v>
      </c>
      <c r="D24" s="36">
        <v>-3.4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f t="shared" si="0"/>
        <v>-3.4</v>
      </c>
      <c r="K24" s="36">
        <v>0</v>
      </c>
    </row>
    <row r="25" spans="1:11" s="28" customFormat="1" ht="17.25" customHeight="1">
      <c r="A25" s="37" t="s">
        <v>149</v>
      </c>
      <c r="B25" s="35">
        <v>18050000</v>
      </c>
      <c r="C25" s="36">
        <v>2000</v>
      </c>
      <c r="D25" s="36">
        <v>1788.2</v>
      </c>
      <c r="E25" s="36">
        <f t="shared" si="2"/>
        <v>89.41</v>
      </c>
      <c r="F25" s="36">
        <v>0</v>
      </c>
      <c r="G25" s="36">
        <v>0</v>
      </c>
      <c r="H25" s="36">
        <v>0</v>
      </c>
      <c r="I25" s="36">
        <f t="shared" si="0"/>
        <v>2000</v>
      </c>
      <c r="J25" s="36">
        <f t="shared" si="0"/>
        <v>1788.2</v>
      </c>
      <c r="K25" s="36">
        <f t="shared" si="1"/>
        <v>89.41</v>
      </c>
    </row>
    <row r="26" spans="1:11" s="28" customFormat="1" ht="17.25" customHeight="1">
      <c r="A26" s="37" t="s">
        <v>150</v>
      </c>
      <c r="B26" s="35">
        <v>19010000</v>
      </c>
      <c r="C26" s="36">
        <v>0</v>
      </c>
      <c r="D26" s="36">
        <v>0</v>
      </c>
      <c r="E26" s="36">
        <v>0</v>
      </c>
      <c r="F26" s="36">
        <v>10</v>
      </c>
      <c r="G26" s="36">
        <v>8.7</v>
      </c>
      <c r="H26" s="36">
        <f>G26/F26*100</f>
        <v>86.99999999999999</v>
      </c>
      <c r="I26" s="36">
        <f t="shared" si="0"/>
        <v>10</v>
      </c>
      <c r="J26" s="36">
        <f t="shared" si="0"/>
        <v>8.7</v>
      </c>
      <c r="K26" s="36">
        <f t="shared" si="1"/>
        <v>86.99999999999999</v>
      </c>
    </row>
    <row r="27" spans="1:11" s="28" customFormat="1" ht="32.25" customHeight="1">
      <c r="A27" s="37" t="s">
        <v>53</v>
      </c>
      <c r="B27" s="35">
        <v>19050000</v>
      </c>
      <c r="C27" s="36">
        <v>0</v>
      </c>
      <c r="D27" s="36">
        <v>0</v>
      </c>
      <c r="E27" s="36">
        <v>0</v>
      </c>
      <c r="F27" s="36">
        <v>0</v>
      </c>
      <c r="G27" s="36">
        <v>12.6</v>
      </c>
      <c r="H27" s="36">
        <v>0</v>
      </c>
      <c r="I27" s="36">
        <f t="shared" si="0"/>
        <v>0</v>
      </c>
      <c r="J27" s="36">
        <f t="shared" si="0"/>
        <v>12.6</v>
      </c>
      <c r="K27" s="36">
        <v>0</v>
      </c>
    </row>
    <row r="28" spans="1:12" s="22" customFormat="1" ht="15">
      <c r="A28" s="33" t="s">
        <v>48</v>
      </c>
      <c r="B28" s="20">
        <v>20000000</v>
      </c>
      <c r="C28" s="21">
        <f>SUM(C29:C41)</f>
        <v>413.2</v>
      </c>
      <c r="D28" s="21">
        <f>SUM(D29:D41)</f>
        <v>385.3</v>
      </c>
      <c r="E28" s="21">
        <f>D28/C28*100</f>
        <v>93.24782187802518</v>
      </c>
      <c r="F28" s="21">
        <f>SUM(F29:F43)</f>
        <v>1719.5</v>
      </c>
      <c r="G28" s="21">
        <f>SUM(G29:G43)</f>
        <v>2218.7</v>
      </c>
      <c r="H28" s="21">
        <f>G28/F28*100</f>
        <v>129.03169526025007</v>
      </c>
      <c r="I28" s="21">
        <f t="shared" si="0"/>
        <v>2132.7</v>
      </c>
      <c r="J28" s="21">
        <f t="shared" si="0"/>
        <v>2604</v>
      </c>
      <c r="K28" s="21">
        <f t="shared" si="1"/>
        <v>122.09874806583205</v>
      </c>
      <c r="L28" s="25"/>
    </row>
    <row r="29" spans="1:11" s="28" customFormat="1" ht="48" customHeight="1" hidden="1">
      <c r="A29" s="37" t="s">
        <v>172</v>
      </c>
      <c r="B29" s="35">
        <v>21010000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f t="shared" si="0"/>
        <v>0</v>
      </c>
      <c r="J29" s="36">
        <f t="shared" si="0"/>
        <v>0</v>
      </c>
      <c r="K29" s="36">
        <v>0</v>
      </c>
    </row>
    <row r="30" spans="1:11" s="28" customFormat="1" ht="30" customHeight="1" hidden="1">
      <c r="A30" s="37" t="s">
        <v>49</v>
      </c>
      <c r="B30" s="35">
        <v>21040000</v>
      </c>
      <c r="C30" s="36"/>
      <c r="D30" s="36"/>
      <c r="E30" s="36" t="e">
        <f aca="true" t="shared" si="3" ref="E30:E38">D30/C30*100</f>
        <v>#DIV/0!</v>
      </c>
      <c r="F30" s="36"/>
      <c r="G30" s="36"/>
      <c r="H30" s="36">
        <v>0</v>
      </c>
      <c r="I30" s="36">
        <f t="shared" si="0"/>
        <v>0</v>
      </c>
      <c r="J30" s="36">
        <f t="shared" si="0"/>
        <v>0</v>
      </c>
      <c r="K30" s="36" t="e">
        <f t="shared" si="1"/>
        <v>#DIV/0!</v>
      </c>
    </row>
    <row r="31" spans="1:11" s="28" customFormat="1" ht="73.5" customHeight="1" hidden="1">
      <c r="A31" s="37" t="s">
        <v>146</v>
      </c>
      <c r="B31" s="35">
        <v>21080900</v>
      </c>
      <c r="C31" s="36"/>
      <c r="D31" s="36"/>
      <c r="E31" s="36" t="e">
        <f t="shared" si="3"/>
        <v>#DIV/0!</v>
      </c>
      <c r="F31" s="36"/>
      <c r="G31" s="36"/>
      <c r="H31" s="36"/>
      <c r="I31" s="36"/>
      <c r="J31" s="36"/>
      <c r="K31" s="36" t="e">
        <f t="shared" si="1"/>
        <v>#DIV/0!</v>
      </c>
    </row>
    <row r="32" spans="1:11" s="28" customFormat="1" ht="30" customHeight="1" hidden="1">
      <c r="A32" s="37" t="s">
        <v>151</v>
      </c>
      <c r="B32" s="35">
        <v>21050000</v>
      </c>
      <c r="C32" s="36">
        <v>0</v>
      </c>
      <c r="D32" s="36">
        <v>0</v>
      </c>
      <c r="E32" s="36" t="e">
        <f t="shared" si="3"/>
        <v>#DIV/0!</v>
      </c>
      <c r="F32" s="36">
        <v>0</v>
      </c>
      <c r="G32" s="36">
        <v>0</v>
      </c>
      <c r="H32" s="36">
        <v>0</v>
      </c>
      <c r="I32" s="36">
        <f aca="true" t="shared" si="4" ref="I32:J48">C32+F32</f>
        <v>0</v>
      </c>
      <c r="J32" s="36">
        <f t="shared" si="4"/>
        <v>0</v>
      </c>
      <c r="K32" s="36" t="e">
        <f t="shared" si="1"/>
        <v>#DIV/0!</v>
      </c>
    </row>
    <row r="33" spans="1:11" s="28" customFormat="1" ht="15.75" customHeight="1">
      <c r="A33" s="34" t="s">
        <v>96</v>
      </c>
      <c r="B33" s="35">
        <v>21080000</v>
      </c>
      <c r="C33" s="36">
        <v>26.2</v>
      </c>
      <c r="D33" s="36">
        <v>26.7</v>
      </c>
      <c r="E33" s="36">
        <f t="shared" si="3"/>
        <v>101.90839694656488</v>
      </c>
      <c r="F33" s="36">
        <v>0</v>
      </c>
      <c r="G33" s="36">
        <v>0</v>
      </c>
      <c r="H33" s="36">
        <v>0</v>
      </c>
      <c r="I33" s="36">
        <f t="shared" si="4"/>
        <v>26.2</v>
      </c>
      <c r="J33" s="36">
        <f t="shared" si="4"/>
        <v>26.7</v>
      </c>
      <c r="K33" s="36">
        <f t="shared" si="1"/>
        <v>101.90839694656488</v>
      </c>
    </row>
    <row r="34" spans="1:11" s="28" customFormat="1" ht="16.5" customHeight="1" hidden="1">
      <c r="A34" s="37" t="s">
        <v>169</v>
      </c>
      <c r="B34" s="35">
        <v>22010000</v>
      </c>
      <c r="C34" s="36">
        <v>0</v>
      </c>
      <c r="D34" s="36">
        <v>0</v>
      </c>
      <c r="E34" s="36" t="e">
        <f t="shared" si="3"/>
        <v>#DIV/0!</v>
      </c>
      <c r="F34" s="36">
        <v>0</v>
      </c>
      <c r="G34" s="36">
        <v>0</v>
      </c>
      <c r="H34" s="36">
        <v>0</v>
      </c>
      <c r="I34" s="36">
        <f t="shared" si="4"/>
        <v>0</v>
      </c>
      <c r="J34" s="36">
        <f t="shared" si="4"/>
        <v>0</v>
      </c>
      <c r="K34" s="36" t="e">
        <f t="shared" si="1"/>
        <v>#DIV/0!</v>
      </c>
    </row>
    <row r="35" spans="1:11" s="28" customFormat="1" ht="16.5" customHeight="1">
      <c r="A35" s="37" t="s">
        <v>169</v>
      </c>
      <c r="B35" s="35">
        <v>22010000</v>
      </c>
      <c r="C35" s="36">
        <v>21.6</v>
      </c>
      <c r="D35" s="36">
        <v>53.3</v>
      </c>
      <c r="E35" s="36">
        <f t="shared" si="3"/>
        <v>246.7592592592592</v>
      </c>
      <c r="F35" s="36">
        <v>0</v>
      </c>
      <c r="G35" s="36">
        <v>0</v>
      </c>
      <c r="H35" s="36">
        <v>0</v>
      </c>
      <c r="I35" s="36">
        <f t="shared" si="4"/>
        <v>21.6</v>
      </c>
      <c r="J35" s="36">
        <f t="shared" si="4"/>
        <v>53.3</v>
      </c>
      <c r="K35" s="36">
        <f t="shared" si="1"/>
        <v>246.7592592592592</v>
      </c>
    </row>
    <row r="36" spans="1:11" s="28" customFormat="1" ht="30.75" customHeight="1">
      <c r="A36" s="37" t="s">
        <v>170</v>
      </c>
      <c r="B36" s="35">
        <v>22080000</v>
      </c>
      <c r="C36" s="36">
        <v>261.2</v>
      </c>
      <c r="D36" s="36">
        <v>225.2</v>
      </c>
      <c r="E36" s="36">
        <f t="shared" si="3"/>
        <v>86.21745788667687</v>
      </c>
      <c r="F36" s="36">
        <v>0</v>
      </c>
      <c r="G36" s="36">
        <v>0</v>
      </c>
      <c r="H36" s="36">
        <v>0</v>
      </c>
      <c r="I36" s="36">
        <f t="shared" si="4"/>
        <v>261.2</v>
      </c>
      <c r="J36" s="36">
        <f t="shared" si="4"/>
        <v>225.2</v>
      </c>
      <c r="K36" s="36">
        <f t="shared" si="1"/>
        <v>86.21745788667687</v>
      </c>
    </row>
    <row r="37" spans="1:11" s="28" customFormat="1" ht="15.75" customHeight="1">
      <c r="A37" s="34" t="s">
        <v>50</v>
      </c>
      <c r="B37" s="35">
        <v>22090000</v>
      </c>
      <c r="C37" s="36">
        <v>101</v>
      </c>
      <c r="D37" s="36">
        <v>76.9</v>
      </c>
      <c r="E37" s="36">
        <f t="shared" si="3"/>
        <v>76.13861386138613</v>
      </c>
      <c r="F37" s="36">
        <v>0</v>
      </c>
      <c r="G37" s="36">
        <v>0</v>
      </c>
      <c r="H37" s="36">
        <v>0</v>
      </c>
      <c r="I37" s="36">
        <f t="shared" si="4"/>
        <v>101</v>
      </c>
      <c r="J37" s="36">
        <f t="shared" si="4"/>
        <v>76.9</v>
      </c>
      <c r="K37" s="36">
        <f t="shared" si="1"/>
        <v>76.13861386138613</v>
      </c>
    </row>
    <row r="38" spans="1:11" s="28" customFormat="1" ht="15" hidden="1">
      <c r="A38" s="34" t="s">
        <v>96</v>
      </c>
      <c r="B38" s="35">
        <v>24060000</v>
      </c>
      <c r="C38" s="36"/>
      <c r="D38" s="36"/>
      <c r="E38" s="36" t="e">
        <f t="shared" si="3"/>
        <v>#DIV/0!</v>
      </c>
      <c r="F38" s="36"/>
      <c r="G38" s="36"/>
      <c r="H38" s="36"/>
      <c r="I38" s="36">
        <f t="shared" si="4"/>
        <v>0</v>
      </c>
      <c r="J38" s="36">
        <f t="shared" si="4"/>
        <v>0</v>
      </c>
      <c r="K38" s="36" t="e">
        <f t="shared" si="1"/>
        <v>#DIV/0!</v>
      </c>
    </row>
    <row r="39" spans="1:11" s="28" customFormat="1" ht="15">
      <c r="A39" s="34" t="s">
        <v>96</v>
      </c>
      <c r="B39" s="35">
        <v>24060000</v>
      </c>
      <c r="C39" s="36">
        <v>3.2</v>
      </c>
      <c r="D39" s="36">
        <v>3.2</v>
      </c>
      <c r="E39" s="36">
        <f>D39/C39*100</f>
        <v>100</v>
      </c>
      <c r="F39" s="36">
        <v>0</v>
      </c>
      <c r="G39" s="36">
        <v>0</v>
      </c>
      <c r="H39" s="36">
        <v>0</v>
      </c>
      <c r="I39" s="36">
        <f t="shared" si="4"/>
        <v>3.2</v>
      </c>
      <c r="J39" s="36">
        <f t="shared" si="4"/>
        <v>3.2</v>
      </c>
      <c r="K39" s="36">
        <f t="shared" si="1"/>
        <v>100</v>
      </c>
    </row>
    <row r="40" spans="1:11" s="28" customFormat="1" ht="30" hidden="1">
      <c r="A40" s="37" t="s">
        <v>173</v>
      </c>
      <c r="B40" s="35">
        <v>24170000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f t="shared" si="4"/>
        <v>0</v>
      </c>
      <c r="J40" s="36">
        <f t="shared" si="4"/>
        <v>0</v>
      </c>
      <c r="K40" s="36">
        <v>0</v>
      </c>
    </row>
    <row r="41" spans="1:11" s="28" customFormat="1" ht="30.75" customHeight="1">
      <c r="A41" s="38" t="s">
        <v>175</v>
      </c>
      <c r="B41" s="35">
        <v>25010000</v>
      </c>
      <c r="C41" s="36">
        <v>0</v>
      </c>
      <c r="D41" s="36">
        <v>0</v>
      </c>
      <c r="E41" s="36">
        <v>0</v>
      </c>
      <c r="F41" s="36">
        <v>1719.5</v>
      </c>
      <c r="G41" s="36">
        <v>2218.7</v>
      </c>
      <c r="H41" s="36">
        <f>G41/F41*100</f>
        <v>129.03169526025007</v>
      </c>
      <c r="I41" s="36">
        <f t="shared" si="4"/>
        <v>1719.5</v>
      </c>
      <c r="J41" s="36">
        <f t="shared" si="4"/>
        <v>2218.7</v>
      </c>
      <c r="K41" s="36">
        <f t="shared" si="1"/>
        <v>129.03169526025007</v>
      </c>
    </row>
    <row r="42" spans="1:11" s="42" customFormat="1" ht="57" hidden="1">
      <c r="A42" s="39" t="s">
        <v>51</v>
      </c>
      <c r="B42" s="40">
        <v>31030000</v>
      </c>
      <c r="C42" s="41"/>
      <c r="D42" s="41"/>
      <c r="E42" s="36" t="e">
        <f>D42/C42*100</f>
        <v>#DIV/0!</v>
      </c>
      <c r="F42" s="41"/>
      <c r="G42" s="41"/>
      <c r="H42" s="36" t="e">
        <f>G42/F42*100</f>
        <v>#DIV/0!</v>
      </c>
      <c r="I42" s="36">
        <f t="shared" si="4"/>
        <v>0</v>
      </c>
      <c r="J42" s="36">
        <f t="shared" si="4"/>
        <v>0</v>
      </c>
      <c r="K42" s="36" t="e">
        <f t="shared" si="1"/>
        <v>#DIV/0!</v>
      </c>
    </row>
    <row r="43" spans="1:11" s="42" customFormat="1" ht="30" hidden="1">
      <c r="A43" s="37" t="s">
        <v>174</v>
      </c>
      <c r="B43" s="35">
        <v>25020000</v>
      </c>
      <c r="C43" s="36">
        <v>0</v>
      </c>
      <c r="D43" s="36">
        <v>0</v>
      </c>
      <c r="E43" s="36">
        <v>0</v>
      </c>
      <c r="F43" s="36">
        <v>0</v>
      </c>
      <c r="G43" s="36"/>
      <c r="H43" s="36">
        <v>0</v>
      </c>
      <c r="I43" s="36">
        <f t="shared" si="4"/>
        <v>0</v>
      </c>
      <c r="J43" s="36">
        <f t="shared" si="4"/>
        <v>0</v>
      </c>
      <c r="K43" s="36">
        <v>0</v>
      </c>
    </row>
    <row r="44" spans="1:11" s="48" customFormat="1" ht="19.5" customHeight="1">
      <c r="A44" s="19" t="s">
        <v>127</v>
      </c>
      <c r="B44" s="20">
        <v>30000000</v>
      </c>
      <c r="C44" s="21">
        <f>C45+C46+C47</f>
        <v>0</v>
      </c>
      <c r="D44" s="21">
        <f>D45+D46+D47</f>
        <v>0</v>
      </c>
      <c r="E44" s="21">
        <v>0</v>
      </c>
      <c r="F44" s="21">
        <f>F45+F46+F47</f>
        <v>45.6</v>
      </c>
      <c r="G44" s="21">
        <f>G45+G46+G47</f>
        <v>30.7</v>
      </c>
      <c r="H44" s="21">
        <f aca="true" t="shared" si="5" ref="H44:H50">G44/F44*100</f>
        <v>67.32456140350877</v>
      </c>
      <c r="I44" s="21">
        <f>I45+I46+I47</f>
        <v>45.6</v>
      </c>
      <c r="J44" s="21">
        <f t="shared" si="4"/>
        <v>30.7</v>
      </c>
      <c r="K44" s="21">
        <f>J44/I44*100</f>
        <v>67.32456140350877</v>
      </c>
    </row>
    <row r="45" spans="1:11" s="22" customFormat="1" ht="75.75" customHeight="1" hidden="1">
      <c r="A45" s="37" t="s">
        <v>158</v>
      </c>
      <c r="B45" s="35">
        <v>31010000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21" t="e">
        <f t="shared" si="5"/>
        <v>#DIV/0!</v>
      </c>
      <c r="I45" s="36">
        <f aca="true" t="shared" si="6" ref="I45:J50">C45+F45</f>
        <v>0</v>
      </c>
      <c r="J45" s="36">
        <f t="shared" si="4"/>
        <v>0</v>
      </c>
      <c r="K45" s="21" t="e">
        <f>J45/I45*100</f>
        <v>#DIV/0!</v>
      </c>
    </row>
    <row r="46" spans="1:11" s="22" customFormat="1" ht="45" customHeight="1" hidden="1">
      <c r="A46" s="37" t="s">
        <v>51</v>
      </c>
      <c r="B46" s="35">
        <v>31030000</v>
      </c>
      <c r="C46" s="36">
        <v>0</v>
      </c>
      <c r="D46" s="36">
        <v>0</v>
      </c>
      <c r="E46" s="36">
        <v>0</v>
      </c>
      <c r="F46" s="36">
        <v>0</v>
      </c>
      <c r="G46" s="36"/>
      <c r="H46" s="21" t="e">
        <f t="shared" si="5"/>
        <v>#DIV/0!</v>
      </c>
      <c r="I46" s="36">
        <f t="shared" si="6"/>
        <v>0</v>
      </c>
      <c r="J46" s="36">
        <f t="shared" si="4"/>
        <v>0</v>
      </c>
      <c r="K46" s="21" t="e">
        <f>J46/I46*100</f>
        <v>#DIV/0!</v>
      </c>
    </row>
    <row r="47" spans="1:11" s="28" customFormat="1" ht="15">
      <c r="A47" s="37" t="s">
        <v>176</v>
      </c>
      <c r="B47" s="35">
        <v>33010000</v>
      </c>
      <c r="C47" s="36">
        <v>0</v>
      </c>
      <c r="D47" s="36">
        <v>0</v>
      </c>
      <c r="E47" s="36">
        <v>0</v>
      </c>
      <c r="F47" s="36">
        <v>45.6</v>
      </c>
      <c r="G47" s="36">
        <v>30.7</v>
      </c>
      <c r="H47" s="36">
        <f t="shared" si="5"/>
        <v>67.32456140350877</v>
      </c>
      <c r="I47" s="36">
        <f t="shared" si="6"/>
        <v>45.6</v>
      </c>
      <c r="J47" s="36">
        <f t="shared" si="4"/>
        <v>30.7</v>
      </c>
      <c r="K47" s="36">
        <f>J47/I47*100</f>
        <v>67.32456140350877</v>
      </c>
    </row>
    <row r="48" spans="1:11" s="22" customFormat="1" ht="15">
      <c r="A48" s="19" t="s">
        <v>52</v>
      </c>
      <c r="B48" s="20">
        <v>50000000</v>
      </c>
      <c r="C48" s="21">
        <f>C49</f>
        <v>0</v>
      </c>
      <c r="D48" s="21">
        <f>D49</f>
        <v>0</v>
      </c>
      <c r="E48" s="21">
        <v>0</v>
      </c>
      <c r="F48" s="21">
        <f>F49</f>
        <v>1.6</v>
      </c>
      <c r="G48" s="21">
        <f>G49</f>
        <v>1.4</v>
      </c>
      <c r="H48" s="21">
        <f t="shared" si="5"/>
        <v>87.49999999999999</v>
      </c>
      <c r="I48" s="21">
        <f t="shared" si="6"/>
        <v>1.6</v>
      </c>
      <c r="J48" s="21">
        <f t="shared" si="4"/>
        <v>1.4</v>
      </c>
      <c r="K48" s="21">
        <f aca="true" t="shared" si="7" ref="K48:K83">J48/I48*100</f>
        <v>87.49999999999999</v>
      </c>
    </row>
    <row r="49" spans="1:256" s="28" customFormat="1" ht="18" customHeight="1">
      <c r="A49" s="38" t="s">
        <v>52</v>
      </c>
      <c r="B49" s="35">
        <v>50110000</v>
      </c>
      <c r="C49" s="36">
        <v>0</v>
      </c>
      <c r="D49" s="36">
        <v>0</v>
      </c>
      <c r="E49" s="36">
        <v>0</v>
      </c>
      <c r="F49" s="36">
        <v>1.6</v>
      </c>
      <c r="G49" s="36">
        <v>1.4</v>
      </c>
      <c r="H49" s="36">
        <f t="shared" si="5"/>
        <v>87.49999999999999</v>
      </c>
      <c r="I49" s="36">
        <f t="shared" si="6"/>
        <v>1.6</v>
      </c>
      <c r="J49" s="36">
        <f t="shared" si="6"/>
        <v>1.4</v>
      </c>
      <c r="K49" s="36">
        <f t="shared" si="7"/>
        <v>87.49999999999999</v>
      </c>
      <c r="IV49" s="28">
        <f>SUM(B49:IU49)</f>
        <v>50110181</v>
      </c>
    </row>
    <row r="50" spans="1:11" s="22" customFormat="1" ht="15">
      <c r="A50" s="19" t="s">
        <v>54</v>
      </c>
      <c r="B50" s="20">
        <v>900101</v>
      </c>
      <c r="C50" s="21">
        <f>SUM(C13,C28,C44,C48,)</f>
        <v>63477</v>
      </c>
      <c r="D50" s="21">
        <f>SUM(D13,D28,D44,D48,D49)</f>
        <v>49984.1</v>
      </c>
      <c r="E50" s="21">
        <f aca="true" t="shared" si="8" ref="E50:E73">D50/C50*100</f>
        <v>78.7436394284544</v>
      </c>
      <c r="F50" s="21">
        <f>SUM(F13,F28,F44,F48,)</f>
        <v>1776.6999999999998</v>
      </c>
      <c r="G50" s="21">
        <f>SUM(G13,G28,G44,G48,)</f>
        <v>2272.1</v>
      </c>
      <c r="H50" s="21">
        <f t="shared" si="5"/>
        <v>127.88315416221086</v>
      </c>
      <c r="I50" s="21">
        <f t="shared" si="6"/>
        <v>65253.7</v>
      </c>
      <c r="J50" s="21">
        <f t="shared" si="6"/>
        <v>52256.2</v>
      </c>
      <c r="K50" s="21">
        <f t="shared" si="7"/>
        <v>80.08158924321532</v>
      </c>
    </row>
    <row r="51" spans="1:11" s="22" customFormat="1" ht="15">
      <c r="A51" s="19" t="s">
        <v>55</v>
      </c>
      <c r="B51" s="20">
        <v>40000000</v>
      </c>
      <c r="C51" s="21">
        <f>SUM(C52:C77)</f>
        <v>55110.5</v>
      </c>
      <c r="D51" s="21">
        <f>SUM(D52:D77)</f>
        <v>41785.79999999999</v>
      </c>
      <c r="E51" s="21">
        <f t="shared" si="8"/>
        <v>75.82184883098499</v>
      </c>
      <c r="F51" s="21">
        <f>SUM(F53:F76)</f>
        <v>0</v>
      </c>
      <c r="G51" s="21">
        <f>SUM(G53:G76)</f>
        <v>0</v>
      </c>
      <c r="H51" s="21">
        <v>0</v>
      </c>
      <c r="I51" s="21">
        <f>SUM(I52:I77)</f>
        <v>55110.5</v>
      </c>
      <c r="J51" s="21">
        <f>SUM(J52:J77)</f>
        <v>41785.79999999999</v>
      </c>
      <c r="K51" s="21">
        <f t="shared" si="7"/>
        <v>75.82184883098499</v>
      </c>
    </row>
    <row r="52" spans="1:11" s="28" customFormat="1" ht="15" hidden="1">
      <c r="A52" s="37" t="s">
        <v>105</v>
      </c>
      <c r="B52" s="35">
        <v>41020400</v>
      </c>
      <c r="C52" s="36"/>
      <c r="D52" s="36"/>
      <c r="E52" s="21" t="e">
        <f t="shared" si="8"/>
        <v>#DIV/0!</v>
      </c>
      <c r="F52" s="36"/>
      <c r="G52" s="36"/>
      <c r="H52" s="36"/>
      <c r="I52" s="36">
        <f aca="true" t="shared" si="9" ref="I52:J82">C52+F52</f>
        <v>0</v>
      </c>
      <c r="J52" s="36">
        <f t="shared" si="9"/>
        <v>0</v>
      </c>
      <c r="K52" s="21" t="e">
        <f t="shared" si="7"/>
        <v>#DIV/0!</v>
      </c>
    </row>
    <row r="53" spans="1:11" s="28" customFormat="1" ht="44.25" customHeight="1" hidden="1">
      <c r="A53" s="7" t="s">
        <v>186</v>
      </c>
      <c r="B53" s="35">
        <v>41020600</v>
      </c>
      <c r="C53" s="36">
        <v>0</v>
      </c>
      <c r="D53" s="36">
        <v>0</v>
      </c>
      <c r="E53" s="36" t="e">
        <f t="shared" si="8"/>
        <v>#DIV/0!</v>
      </c>
      <c r="F53" s="36">
        <v>0</v>
      </c>
      <c r="G53" s="36">
        <v>0</v>
      </c>
      <c r="H53" s="36">
        <v>0</v>
      </c>
      <c r="I53" s="36">
        <f>C53+F53</f>
        <v>0</v>
      </c>
      <c r="J53" s="36">
        <f>D53+G53</f>
        <v>0</v>
      </c>
      <c r="K53" s="36" t="e">
        <f t="shared" si="7"/>
        <v>#DIV/0!</v>
      </c>
    </row>
    <row r="54" spans="1:11" s="28" customFormat="1" ht="90" hidden="1">
      <c r="A54" s="37" t="s">
        <v>103</v>
      </c>
      <c r="B54" s="35">
        <v>41020700</v>
      </c>
      <c r="C54" s="36"/>
      <c r="D54" s="36"/>
      <c r="E54" s="36" t="e">
        <f t="shared" si="8"/>
        <v>#DIV/0!</v>
      </c>
      <c r="F54" s="36"/>
      <c r="G54" s="36"/>
      <c r="H54" s="36"/>
      <c r="I54" s="36">
        <f t="shared" si="9"/>
        <v>0</v>
      </c>
      <c r="J54" s="36">
        <f t="shared" si="9"/>
        <v>0</v>
      </c>
      <c r="K54" s="36" t="e">
        <f t="shared" si="7"/>
        <v>#DIV/0!</v>
      </c>
    </row>
    <row r="55" spans="1:11" s="28" customFormat="1" ht="75" hidden="1">
      <c r="A55" s="37" t="s">
        <v>89</v>
      </c>
      <c r="B55" s="35">
        <v>41021300</v>
      </c>
      <c r="C55" s="36"/>
      <c r="D55" s="36"/>
      <c r="E55" s="36" t="e">
        <f t="shared" si="8"/>
        <v>#DIV/0!</v>
      </c>
      <c r="F55" s="36"/>
      <c r="G55" s="36"/>
      <c r="H55" s="36"/>
      <c r="I55" s="36">
        <f t="shared" si="9"/>
        <v>0</v>
      </c>
      <c r="J55" s="36">
        <f t="shared" si="9"/>
        <v>0</v>
      </c>
      <c r="K55" s="36" t="e">
        <f t="shared" si="7"/>
        <v>#DIV/0!</v>
      </c>
    </row>
    <row r="56" spans="1:11" s="28" customFormat="1" ht="62.25" customHeight="1">
      <c r="A56" s="37" t="s">
        <v>152</v>
      </c>
      <c r="B56" s="35">
        <v>41030600</v>
      </c>
      <c r="C56" s="36">
        <v>18587.2</v>
      </c>
      <c r="D56" s="36">
        <v>13177</v>
      </c>
      <c r="E56" s="36">
        <f t="shared" si="8"/>
        <v>70.89287251441853</v>
      </c>
      <c r="F56" s="36">
        <v>0</v>
      </c>
      <c r="G56" s="36">
        <v>0</v>
      </c>
      <c r="H56" s="36">
        <v>0</v>
      </c>
      <c r="I56" s="36">
        <f t="shared" si="9"/>
        <v>18587.2</v>
      </c>
      <c r="J56" s="36">
        <f t="shared" si="9"/>
        <v>13177</v>
      </c>
      <c r="K56" s="36">
        <f t="shared" si="7"/>
        <v>70.89287251441853</v>
      </c>
    </row>
    <row r="57" spans="1:11" s="28" customFormat="1" ht="91.5" customHeight="1">
      <c r="A57" s="37" t="s">
        <v>167</v>
      </c>
      <c r="B57" s="35">
        <v>41030800</v>
      </c>
      <c r="C57" s="36">
        <v>8393.1</v>
      </c>
      <c r="D57" s="36">
        <v>8393.1</v>
      </c>
      <c r="E57" s="36">
        <f t="shared" si="8"/>
        <v>100</v>
      </c>
      <c r="F57" s="36">
        <v>0</v>
      </c>
      <c r="G57" s="36">
        <v>0</v>
      </c>
      <c r="H57" s="36">
        <v>0</v>
      </c>
      <c r="I57" s="36">
        <f t="shared" si="9"/>
        <v>8393.1</v>
      </c>
      <c r="J57" s="36">
        <f t="shared" si="9"/>
        <v>8393.1</v>
      </c>
      <c r="K57" s="36">
        <f t="shared" si="7"/>
        <v>100</v>
      </c>
    </row>
    <row r="58" spans="1:11" s="28" customFormat="1" ht="241.5" customHeight="1" hidden="1">
      <c r="A58" s="43" t="s">
        <v>168</v>
      </c>
      <c r="B58" s="35">
        <v>41030900</v>
      </c>
      <c r="C58" s="36">
        <v>0</v>
      </c>
      <c r="D58" s="36">
        <v>0</v>
      </c>
      <c r="E58" s="36" t="e">
        <f t="shared" si="8"/>
        <v>#DIV/0!</v>
      </c>
      <c r="F58" s="36">
        <v>0</v>
      </c>
      <c r="G58" s="36">
        <v>0</v>
      </c>
      <c r="H58" s="36">
        <v>0</v>
      </c>
      <c r="I58" s="36">
        <f t="shared" si="9"/>
        <v>0</v>
      </c>
      <c r="J58" s="36">
        <f t="shared" si="9"/>
        <v>0</v>
      </c>
      <c r="K58" s="36" t="e">
        <f t="shared" si="7"/>
        <v>#DIV/0!</v>
      </c>
    </row>
    <row r="59" spans="1:11" s="28" customFormat="1" ht="45" hidden="1">
      <c r="A59" s="38" t="s">
        <v>24</v>
      </c>
      <c r="B59" s="35">
        <v>41034700</v>
      </c>
      <c r="C59" s="36"/>
      <c r="D59" s="36"/>
      <c r="E59" s="36" t="e">
        <f t="shared" si="8"/>
        <v>#DIV/0!</v>
      </c>
      <c r="F59" s="36"/>
      <c r="G59" s="36"/>
      <c r="H59" s="36" t="e">
        <f>G59/F59*100</f>
        <v>#DIV/0!</v>
      </c>
      <c r="I59" s="36">
        <f t="shared" si="9"/>
        <v>0</v>
      </c>
      <c r="J59" s="36">
        <f t="shared" si="9"/>
        <v>0</v>
      </c>
      <c r="K59" s="36" t="e">
        <f t="shared" si="7"/>
        <v>#DIV/0!</v>
      </c>
    </row>
    <row r="60" spans="1:11" s="28" customFormat="1" ht="90" hidden="1">
      <c r="A60" s="38" t="s">
        <v>25</v>
      </c>
      <c r="B60" s="35">
        <v>41034800</v>
      </c>
      <c r="C60" s="36"/>
      <c r="D60" s="36"/>
      <c r="E60" s="36" t="e">
        <f t="shared" si="8"/>
        <v>#DIV/0!</v>
      </c>
      <c r="F60" s="36"/>
      <c r="G60" s="36"/>
      <c r="H60" s="36" t="e">
        <f>G60/F60*100</f>
        <v>#DIV/0!</v>
      </c>
      <c r="I60" s="36">
        <f t="shared" si="9"/>
        <v>0</v>
      </c>
      <c r="J60" s="36">
        <f t="shared" si="9"/>
        <v>0</v>
      </c>
      <c r="K60" s="36" t="e">
        <f t="shared" si="7"/>
        <v>#DIV/0!</v>
      </c>
    </row>
    <row r="61" spans="1:11" s="28" customFormat="1" ht="73.5" customHeight="1" hidden="1">
      <c r="A61" s="38" t="s">
        <v>98</v>
      </c>
      <c r="B61" s="35">
        <v>41031900</v>
      </c>
      <c r="C61" s="36"/>
      <c r="D61" s="36"/>
      <c r="E61" s="36" t="e">
        <f t="shared" si="8"/>
        <v>#DIV/0!</v>
      </c>
      <c r="F61" s="36"/>
      <c r="G61" s="36"/>
      <c r="H61" s="36" t="e">
        <f>G61/F61*100</f>
        <v>#DIV/0!</v>
      </c>
      <c r="I61" s="36">
        <f t="shared" si="9"/>
        <v>0</v>
      </c>
      <c r="J61" s="36">
        <f t="shared" si="9"/>
        <v>0</v>
      </c>
      <c r="K61" s="36" t="e">
        <f t="shared" si="7"/>
        <v>#DIV/0!</v>
      </c>
    </row>
    <row r="62" spans="1:11" s="28" customFormat="1" ht="61.5" customHeight="1" hidden="1">
      <c r="A62" s="38" t="s">
        <v>133</v>
      </c>
      <c r="B62" s="35">
        <v>41031000</v>
      </c>
      <c r="C62" s="36">
        <v>0</v>
      </c>
      <c r="D62" s="36">
        <v>0</v>
      </c>
      <c r="E62" s="36" t="e">
        <f t="shared" si="8"/>
        <v>#DIV/0!</v>
      </c>
      <c r="F62" s="36">
        <v>0</v>
      </c>
      <c r="G62" s="36">
        <v>0</v>
      </c>
      <c r="H62" s="36">
        <v>0</v>
      </c>
      <c r="I62" s="36">
        <f t="shared" si="9"/>
        <v>0</v>
      </c>
      <c r="J62" s="36">
        <f t="shared" si="9"/>
        <v>0</v>
      </c>
      <c r="K62" s="36" t="e">
        <f t="shared" si="7"/>
        <v>#DIV/0!</v>
      </c>
    </row>
    <row r="63" spans="1:11" s="28" customFormat="1" ht="87.75" customHeight="1" hidden="1">
      <c r="A63" s="37" t="s">
        <v>125</v>
      </c>
      <c r="B63" s="35">
        <v>41032300</v>
      </c>
      <c r="C63" s="36"/>
      <c r="D63" s="36"/>
      <c r="E63" s="36" t="e">
        <f t="shared" si="8"/>
        <v>#DIV/0!</v>
      </c>
      <c r="F63" s="36">
        <v>0</v>
      </c>
      <c r="G63" s="36">
        <v>0</v>
      </c>
      <c r="H63" s="36">
        <v>0</v>
      </c>
      <c r="I63" s="36">
        <f t="shared" si="9"/>
        <v>0</v>
      </c>
      <c r="J63" s="36">
        <f t="shared" si="9"/>
        <v>0</v>
      </c>
      <c r="K63" s="36" t="e">
        <f t="shared" si="7"/>
        <v>#DIV/0!</v>
      </c>
    </row>
    <row r="64" spans="1:11" s="28" customFormat="1" ht="30" hidden="1">
      <c r="A64" s="37" t="s">
        <v>107</v>
      </c>
      <c r="B64" s="44">
        <v>41033800</v>
      </c>
      <c r="C64" s="45"/>
      <c r="D64" s="45"/>
      <c r="E64" s="36" t="e">
        <f t="shared" si="8"/>
        <v>#DIV/0!</v>
      </c>
      <c r="F64" s="45"/>
      <c r="G64" s="45"/>
      <c r="H64" s="36">
        <v>0</v>
      </c>
      <c r="I64" s="36">
        <f t="shared" si="9"/>
        <v>0</v>
      </c>
      <c r="J64" s="36">
        <f t="shared" si="9"/>
        <v>0</v>
      </c>
      <c r="K64" s="36" t="e">
        <f t="shared" si="7"/>
        <v>#DIV/0!</v>
      </c>
    </row>
    <row r="65" spans="1:11" s="28" customFormat="1" ht="57.75" customHeight="1" hidden="1">
      <c r="A65" s="37" t="s">
        <v>94</v>
      </c>
      <c r="B65" s="44">
        <v>41037000</v>
      </c>
      <c r="C65" s="45"/>
      <c r="D65" s="45"/>
      <c r="E65" s="36" t="e">
        <f t="shared" si="8"/>
        <v>#DIV/0!</v>
      </c>
      <c r="F65" s="45"/>
      <c r="G65" s="45"/>
      <c r="H65" s="36">
        <v>0</v>
      </c>
      <c r="I65" s="36">
        <f t="shared" si="9"/>
        <v>0</v>
      </c>
      <c r="J65" s="36">
        <f t="shared" si="9"/>
        <v>0</v>
      </c>
      <c r="K65" s="36" t="e">
        <f t="shared" si="7"/>
        <v>#DIV/0!</v>
      </c>
    </row>
    <row r="66" spans="1:11" s="28" customFormat="1" ht="44.25" customHeight="1" hidden="1">
      <c r="A66" s="46" t="s">
        <v>104</v>
      </c>
      <c r="B66" s="44">
        <v>41037600</v>
      </c>
      <c r="C66" s="45"/>
      <c r="D66" s="45"/>
      <c r="E66" s="36" t="e">
        <f t="shared" si="8"/>
        <v>#DIV/0!</v>
      </c>
      <c r="F66" s="45"/>
      <c r="G66" s="45"/>
      <c r="H66" s="36">
        <v>0</v>
      </c>
      <c r="I66" s="36">
        <f t="shared" si="9"/>
        <v>0</v>
      </c>
      <c r="J66" s="36">
        <f t="shared" si="9"/>
        <v>0</v>
      </c>
      <c r="K66" s="36" t="e">
        <f t="shared" si="7"/>
        <v>#DIV/0!</v>
      </c>
    </row>
    <row r="67" spans="1:11" s="28" customFormat="1" ht="73.5" customHeight="1" hidden="1">
      <c r="A67" s="46" t="s">
        <v>106</v>
      </c>
      <c r="B67" s="44">
        <v>41038200</v>
      </c>
      <c r="C67" s="45"/>
      <c r="D67" s="45"/>
      <c r="E67" s="36" t="e">
        <f t="shared" si="8"/>
        <v>#DIV/0!</v>
      </c>
      <c r="F67" s="45"/>
      <c r="G67" s="45"/>
      <c r="H67" s="36">
        <v>0</v>
      </c>
      <c r="I67" s="36">
        <f t="shared" si="9"/>
        <v>0</v>
      </c>
      <c r="J67" s="36">
        <f t="shared" si="9"/>
        <v>0</v>
      </c>
      <c r="K67" s="36" t="e">
        <f t="shared" si="7"/>
        <v>#DIV/0!</v>
      </c>
    </row>
    <row r="68" spans="1:11" s="28" customFormat="1" ht="30" hidden="1">
      <c r="A68" s="46" t="s">
        <v>56</v>
      </c>
      <c r="B68" s="44">
        <v>43010000</v>
      </c>
      <c r="C68" s="45"/>
      <c r="D68" s="45"/>
      <c r="E68" s="36" t="e">
        <f t="shared" si="8"/>
        <v>#DIV/0!</v>
      </c>
      <c r="F68" s="45"/>
      <c r="G68" s="45"/>
      <c r="H68" s="36">
        <v>0</v>
      </c>
      <c r="I68" s="36">
        <f t="shared" si="9"/>
        <v>0</v>
      </c>
      <c r="J68" s="36">
        <f t="shared" si="9"/>
        <v>0</v>
      </c>
      <c r="K68" s="36" t="e">
        <f t="shared" si="7"/>
        <v>#DIV/0!</v>
      </c>
    </row>
    <row r="69" spans="1:11" s="28" customFormat="1" ht="60" hidden="1">
      <c r="A69" s="46" t="s">
        <v>160</v>
      </c>
      <c r="B69" s="44">
        <v>41034400</v>
      </c>
      <c r="C69" s="47">
        <v>0</v>
      </c>
      <c r="D69" s="47">
        <v>0</v>
      </c>
      <c r="E69" s="36" t="e">
        <f t="shared" si="8"/>
        <v>#DIV/0!</v>
      </c>
      <c r="F69" s="45"/>
      <c r="G69" s="45"/>
      <c r="H69" s="36" t="e">
        <f>G69/F69*100</f>
        <v>#DIV/0!</v>
      </c>
      <c r="I69" s="36">
        <f t="shared" si="9"/>
        <v>0</v>
      </c>
      <c r="J69" s="36">
        <f t="shared" si="9"/>
        <v>0</v>
      </c>
      <c r="K69" s="36" t="e">
        <f t="shared" si="7"/>
        <v>#DIV/0!</v>
      </c>
    </row>
    <row r="70" spans="1:11" s="28" customFormat="1" ht="15">
      <c r="A70" s="46" t="s">
        <v>192</v>
      </c>
      <c r="B70" s="44">
        <v>41033900</v>
      </c>
      <c r="C70" s="53">
        <v>13651.9</v>
      </c>
      <c r="D70" s="53">
        <v>10333.6</v>
      </c>
      <c r="E70" s="36">
        <f t="shared" si="8"/>
        <v>75.69349321339888</v>
      </c>
      <c r="F70" s="45">
        <v>0</v>
      </c>
      <c r="G70" s="45">
        <v>0</v>
      </c>
      <c r="H70" s="36">
        <v>0</v>
      </c>
      <c r="I70" s="36">
        <f t="shared" si="9"/>
        <v>13651.9</v>
      </c>
      <c r="J70" s="36">
        <f t="shared" si="9"/>
        <v>10333.6</v>
      </c>
      <c r="K70" s="36">
        <f t="shared" si="7"/>
        <v>75.69349321339888</v>
      </c>
    </row>
    <row r="71" spans="1:11" s="28" customFormat="1" ht="15">
      <c r="A71" s="46" t="s">
        <v>193</v>
      </c>
      <c r="B71" s="44">
        <v>41034200</v>
      </c>
      <c r="C71" s="53">
        <v>13991.1</v>
      </c>
      <c r="D71" s="53">
        <v>9479.2</v>
      </c>
      <c r="E71" s="36">
        <f t="shared" si="8"/>
        <v>67.75164211534475</v>
      </c>
      <c r="F71" s="45">
        <v>0</v>
      </c>
      <c r="G71" s="45">
        <v>0</v>
      </c>
      <c r="H71" s="36">
        <v>0</v>
      </c>
      <c r="I71" s="36">
        <f t="shared" si="9"/>
        <v>13991.1</v>
      </c>
      <c r="J71" s="36">
        <f t="shared" si="9"/>
        <v>9479.2</v>
      </c>
      <c r="K71" s="36">
        <f t="shared" si="7"/>
        <v>67.75164211534475</v>
      </c>
    </row>
    <row r="72" spans="1:11" s="28" customFormat="1" ht="45" hidden="1">
      <c r="A72" s="46" t="s">
        <v>159</v>
      </c>
      <c r="B72" s="44">
        <v>41034500</v>
      </c>
      <c r="C72" s="45"/>
      <c r="D72" s="45">
        <v>0</v>
      </c>
      <c r="E72" s="36" t="e">
        <f t="shared" si="8"/>
        <v>#DIV/0!</v>
      </c>
      <c r="F72" s="45">
        <v>0</v>
      </c>
      <c r="G72" s="45">
        <v>0</v>
      </c>
      <c r="H72" s="36">
        <v>0</v>
      </c>
      <c r="I72" s="36">
        <f t="shared" si="9"/>
        <v>0</v>
      </c>
      <c r="J72" s="36">
        <f t="shared" si="9"/>
        <v>0</v>
      </c>
      <c r="K72" s="36" t="e">
        <f t="shared" si="7"/>
        <v>#DIV/0!</v>
      </c>
    </row>
    <row r="73" spans="1:11" s="28" customFormat="1" ht="15">
      <c r="A73" s="46" t="s">
        <v>83</v>
      </c>
      <c r="B73" s="44">
        <v>41035000</v>
      </c>
      <c r="C73" s="45">
        <v>218.5</v>
      </c>
      <c r="D73" s="45">
        <v>205.2</v>
      </c>
      <c r="E73" s="36">
        <f t="shared" si="8"/>
        <v>93.91304347826086</v>
      </c>
      <c r="F73" s="45">
        <v>0</v>
      </c>
      <c r="G73" s="45">
        <v>0</v>
      </c>
      <c r="H73" s="36">
        <v>0</v>
      </c>
      <c r="I73" s="36">
        <f t="shared" si="9"/>
        <v>218.5</v>
      </c>
      <c r="J73" s="36">
        <f t="shared" si="9"/>
        <v>205.2</v>
      </c>
      <c r="K73" s="36">
        <f t="shared" si="7"/>
        <v>93.91304347826086</v>
      </c>
    </row>
    <row r="74" spans="1:11" s="28" customFormat="1" ht="121.5" customHeight="1">
      <c r="A74" s="43" t="s">
        <v>166</v>
      </c>
      <c r="B74" s="35">
        <v>41035800</v>
      </c>
      <c r="C74" s="36">
        <v>268.7</v>
      </c>
      <c r="D74" s="36">
        <v>197.7</v>
      </c>
      <c r="E74" s="36">
        <f>D74/C74*100</f>
        <v>73.57647934499441</v>
      </c>
      <c r="F74" s="36">
        <v>0</v>
      </c>
      <c r="G74" s="36">
        <v>0</v>
      </c>
      <c r="H74" s="36">
        <v>0</v>
      </c>
      <c r="I74" s="36">
        <f t="shared" si="9"/>
        <v>268.7</v>
      </c>
      <c r="J74" s="36">
        <f t="shared" si="9"/>
        <v>197.7</v>
      </c>
      <c r="K74" s="36">
        <f t="shared" si="7"/>
        <v>73.57647934499441</v>
      </c>
    </row>
    <row r="75" spans="1:11" s="28" customFormat="1" ht="60.75" customHeight="1" hidden="1">
      <c r="A75" s="37" t="s">
        <v>184</v>
      </c>
      <c r="B75" s="35">
        <v>41036500</v>
      </c>
      <c r="C75" s="36"/>
      <c r="D75" s="36">
        <v>0</v>
      </c>
      <c r="E75" s="36" t="e">
        <f>D75/C75*100</f>
        <v>#DIV/0!</v>
      </c>
      <c r="F75" s="36">
        <v>0</v>
      </c>
      <c r="G75" s="36">
        <v>0</v>
      </c>
      <c r="H75" s="36">
        <v>0</v>
      </c>
      <c r="I75" s="36">
        <f t="shared" si="9"/>
        <v>0</v>
      </c>
      <c r="J75" s="36">
        <f t="shared" si="9"/>
        <v>0</v>
      </c>
      <c r="K75" s="36" t="e">
        <f t="shared" si="7"/>
        <v>#DIV/0!</v>
      </c>
    </row>
    <row r="76" spans="1:11" s="28" customFormat="1" ht="197.25" customHeight="1" hidden="1">
      <c r="A76" s="37" t="s">
        <v>203</v>
      </c>
      <c r="B76" s="35">
        <v>41036600</v>
      </c>
      <c r="C76" s="36">
        <v>0</v>
      </c>
      <c r="D76" s="36">
        <v>0</v>
      </c>
      <c r="E76" s="36" t="e">
        <f>D76/C76*100</f>
        <v>#DIV/0!</v>
      </c>
      <c r="F76" s="36">
        <v>0</v>
      </c>
      <c r="G76" s="36">
        <v>0</v>
      </c>
      <c r="H76" s="36">
        <v>0</v>
      </c>
      <c r="I76" s="36">
        <f t="shared" si="9"/>
        <v>0</v>
      </c>
      <c r="J76" s="36">
        <f t="shared" si="9"/>
        <v>0</v>
      </c>
      <c r="K76" s="36" t="e">
        <f t="shared" si="7"/>
        <v>#DIV/0!</v>
      </c>
    </row>
    <row r="77" spans="1:11" s="28" customFormat="1" ht="47.25" customHeight="1" hidden="1">
      <c r="A77" s="37" t="s">
        <v>200</v>
      </c>
      <c r="B77" s="35">
        <v>41037700</v>
      </c>
      <c r="C77" s="36">
        <v>0</v>
      </c>
      <c r="D77" s="36">
        <v>0</v>
      </c>
      <c r="E77" s="36" t="e">
        <f>D77/C77*100</f>
        <v>#DIV/0!</v>
      </c>
      <c r="F77" s="36">
        <v>0</v>
      </c>
      <c r="G77" s="36">
        <v>0</v>
      </c>
      <c r="H77" s="36">
        <v>0</v>
      </c>
      <c r="I77" s="36">
        <f t="shared" si="9"/>
        <v>0</v>
      </c>
      <c r="J77" s="36">
        <f t="shared" si="9"/>
        <v>0</v>
      </c>
      <c r="K77" s="36" t="e">
        <f t="shared" si="7"/>
        <v>#DIV/0!</v>
      </c>
    </row>
    <row r="78" spans="1:11" s="22" customFormat="1" ht="15">
      <c r="A78" s="19" t="s">
        <v>58</v>
      </c>
      <c r="B78" s="20">
        <v>90010200</v>
      </c>
      <c r="C78" s="21">
        <f>SUM(C50:C51)</f>
        <v>118587.5</v>
      </c>
      <c r="D78" s="21">
        <f>SUM(D50:D51)</f>
        <v>91769.9</v>
      </c>
      <c r="E78" s="21">
        <f aca="true" t="shared" si="10" ref="E78:E83">D78/C78*100</f>
        <v>77.38581216401391</v>
      </c>
      <c r="F78" s="21">
        <f>SUM(F50:F51)</f>
        <v>1776.6999999999998</v>
      </c>
      <c r="G78" s="21">
        <f>SUM(G50:G51)</f>
        <v>2272.1</v>
      </c>
      <c r="H78" s="21">
        <f>G78/F78*100</f>
        <v>127.88315416221086</v>
      </c>
      <c r="I78" s="21">
        <f t="shared" si="9"/>
        <v>120364.2</v>
      </c>
      <c r="J78" s="21">
        <f>D78+G78</f>
        <v>94042</v>
      </c>
      <c r="K78" s="21">
        <f t="shared" si="7"/>
        <v>78.1312051257766</v>
      </c>
    </row>
    <row r="79" spans="1:11" s="15" customFormat="1" ht="15" hidden="1">
      <c r="A79" s="16" t="s">
        <v>83</v>
      </c>
      <c r="B79" s="13">
        <v>41035000</v>
      </c>
      <c r="C79" s="14"/>
      <c r="D79" s="14">
        <v>0</v>
      </c>
      <c r="E79" s="21" t="e">
        <f t="shared" si="10"/>
        <v>#DIV/0!</v>
      </c>
      <c r="F79" s="14">
        <v>0</v>
      </c>
      <c r="G79" s="14">
        <v>0</v>
      </c>
      <c r="H79" s="21">
        <v>0</v>
      </c>
      <c r="I79" s="21">
        <f t="shared" si="9"/>
        <v>0</v>
      </c>
      <c r="J79" s="21">
        <f t="shared" si="9"/>
        <v>0</v>
      </c>
      <c r="K79" s="21" t="e">
        <f t="shared" si="7"/>
        <v>#DIV/0!</v>
      </c>
    </row>
    <row r="80" spans="1:11" ht="15" hidden="1">
      <c r="A80" s="7" t="s">
        <v>161</v>
      </c>
      <c r="B80" s="4">
        <v>41020900</v>
      </c>
      <c r="C80" s="6"/>
      <c r="D80" s="6"/>
      <c r="E80" s="36" t="e">
        <f t="shared" si="10"/>
        <v>#DIV/0!</v>
      </c>
      <c r="F80" s="6">
        <v>0</v>
      </c>
      <c r="G80" s="6">
        <v>0</v>
      </c>
      <c r="H80" s="36">
        <v>0</v>
      </c>
      <c r="I80" s="36">
        <f t="shared" si="9"/>
        <v>0</v>
      </c>
      <c r="J80" s="36">
        <f t="shared" si="9"/>
        <v>0</v>
      </c>
      <c r="K80" s="36" t="e">
        <f t="shared" si="7"/>
        <v>#DIV/0!</v>
      </c>
    </row>
    <row r="81" spans="1:11" ht="15" hidden="1">
      <c r="A81" s="7" t="s">
        <v>83</v>
      </c>
      <c r="B81" s="4">
        <v>41035000</v>
      </c>
      <c r="C81" s="6"/>
      <c r="D81" s="6"/>
      <c r="E81" s="36" t="e">
        <f t="shared" si="10"/>
        <v>#DIV/0!</v>
      </c>
      <c r="F81" s="6">
        <v>0</v>
      </c>
      <c r="G81" s="6">
        <v>0</v>
      </c>
      <c r="H81" s="36">
        <v>0</v>
      </c>
      <c r="I81" s="6">
        <f t="shared" si="9"/>
        <v>0</v>
      </c>
      <c r="J81" s="6">
        <f t="shared" si="9"/>
        <v>0</v>
      </c>
      <c r="K81" s="6" t="e">
        <f t="shared" si="7"/>
        <v>#DIV/0!</v>
      </c>
    </row>
    <row r="82" spans="1:11" ht="45" hidden="1">
      <c r="A82" s="7" t="s">
        <v>155</v>
      </c>
      <c r="B82" s="4">
        <v>41035200</v>
      </c>
      <c r="C82" s="6"/>
      <c r="D82" s="6"/>
      <c r="E82" s="36" t="e">
        <f t="shared" si="10"/>
        <v>#DIV/0!</v>
      </c>
      <c r="F82" s="6">
        <v>0</v>
      </c>
      <c r="G82" s="6">
        <v>0</v>
      </c>
      <c r="H82" s="36">
        <v>0</v>
      </c>
      <c r="I82" s="6">
        <f t="shared" si="9"/>
        <v>0</v>
      </c>
      <c r="J82" s="6">
        <f t="shared" si="9"/>
        <v>0</v>
      </c>
      <c r="K82" s="6" t="e">
        <f t="shared" si="7"/>
        <v>#DIV/0!</v>
      </c>
    </row>
    <row r="83" spans="1:11" s="15" customFormat="1" ht="15">
      <c r="A83" s="7" t="s">
        <v>162</v>
      </c>
      <c r="B83" s="13"/>
      <c r="C83" s="14">
        <f>C78+C80+C81+C82+C79</f>
        <v>118587.5</v>
      </c>
      <c r="D83" s="14">
        <f>D78+D80+D81+D82+D79</f>
        <v>91769.9</v>
      </c>
      <c r="E83" s="21">
        <f t="shared" si="10"/>
        <v>77.38581216401391</v>
      </c>
      <c r="F83" s="14">
        <f>F78+F80+F81+F82</f>
        <v>1776.6999999999998</v>
      </c>
      <c r="G83" s="14">
        <f>G78+G80+G81+G82</f>
        <v>2272.1</v>
      </c>
      <c r="H83" s="21">
        <f>G83/F83*100</f>
        <v>127.88315416221086</v>
      </c>
      <c r="I83" s="14">
        <f>I78+I80+I81+I82+I79</f>
        <v>120364.2</v>
      </c>
      <c r="J83" s="14">
        <f>J78+J80+J81+J82+J79</f>
        <v>94042</v>
      </c>
      <c r="K83" s="14">
        <f t="shared" si="7"/>
        <v>78.1312051257766</v>
      </c>
    </row>
    <row r="84" spans="1:11" s="15" customFormat="1" ht="15">
      <c r="A84" s="18" t="s">
        <v>57</v>
      </c>
      <c r="B84" s="13"/>
      <c r="C84" s="14"/>
      <c r="D84" s="14"/>
      <c r="E84" s="14"/>
      <c r="F84" s="14"/>
      <c r="G84" s="14"/>
      <c r="H84" s="14"/>
      <c r="I84" s="14"/>
      <c r="J84" s="14"/>
      <c r="K84" s="14"/>
    </row>
    <row r="85" spans="1:11" s="15" customFormat="1" ht="15">
      <c r="A85" s="16" t="s">
        <v>59</v>
      </c>
      <c r="B85" s="17" t="s">
        <v>2</v>
      </c>
      <c r="C85" s="14">
        <v>9142</v>
      </c>
      <c r="D85" s="14">
        <v>5217.6</v>
      </c>
      <c r="E85" s="14">
        <f aca="true" t="shared" si="11" ref="E85:E130">D85/C85*100</f>
        <v>57.07285057974185</v>
      </c>
      <c r="F85" s="14">
        <v>498.5</v>
      </c>
      <c r="G85" s="14">
        <v>80.6</v>
      </c>
      <c r="H85" s="14">
        <f>G85/F85*100</f>
        <v>16.168505516549647</v>
      </c>
      <c r="I85" s="14">
        <f aca="true" t="shared" si="12" ref="I85:J120">C85+F85</f>
        <v>9640.5</v>
      </c>
      <c r="J85" s="14">
        <f t="shared" si="12"/>
        <v>5298.200000000001</v>
      </c>
      <c r="K85" s="14">
        <f aca="true" t="shared" si="13" ref="K85:K153">J85/I85*100</f>
        <v>54.95773040817385</v>
      </c>
    </row>
    <row r="86" spans="1:11" s="15" customFormat="1" ht="15" hidden="1">
      <c r="A86" s="16" t="s">
        <v>18</v>
      </c>
      <c r="B86" s="17" t="s">
        <v>3</v>
      </c>
      <c r="C86" s="14"/>
      <c r="D86" s="14"/>
      <c r="E86" s="14" t="e">
        <f t="shared" si="11"/>
        <v>#DIV/0!</v>
      </c>
      <c r="F86" s="14"/>
      <c r="G86" s="14"/>
      <c r="H86" s="14" t="e">
        <f>G86/F86*100</f>
        <v>#DIV/0!</v>
      </c>
      <c r="I86" s="14">
        <f t="shared" si="12"/>
        <v>0</v>
      </c>
      <c r="J86" s="14">
        <f t="shared" si="12"/>
        <v>0</v>
      </c>
      <c r="K86" s="14" t="e">
        <f t="shared" si="13"/>
        <v>#DIV/0!</v>
      </c>
    </row>
    <row r="87" spans="1:11" s="15" customFormat="1" ht="15">
      <c r="A87" s="16" t="s">
        <v>60</v>
      </c>
      <c r="B87" s="17" t="s">
        <v>4</v>
      </c>
      <c r="C87" s="14">
        <f>SUM(C88:C99)</f>
        <v>27707.200000000004</v>
      </c>
      <c r="D87" s="14">
        <f>SUM(D88:D99)</f>
        <v>16915.6</v>
      </c>
      <c r="E87" s="14">
        <f t="shared" si="11"/>
        <v>61.05127908991164</v>
      </c>
      <c r="F87" s="14">
        <f>SUM(F88:F99)</f>
        <v>4591.5</v>
      </c>
      <c r="G87" s="14">
        <f>SUM(G88:G99)</f>
        <v>2884</v>
      </c>
      <c r="H87" s="14">
        <f>G87/F87*100</f>
        <v>62.81171730371339</v>
      </c>
      <c r="I87" s="14">
        <f t="shared" si="12"/>
        <v>32298.700000000004</v>
      </c>
      <c r="J87" s="14">
        <f t="shared" si="12"/>
        <v>19799.6</v>
      </c>
      <c r="K87" s="14">
        <f t="shared" si="13"/>
        <v>61.30153845201198</v>
      </c>
    </row>
    <row r="88" spans="1:11" ht="15">
      <c r="A88" s="7" t="s">
        <v>61</v>
      </c>
      <c r="B88" s="10" t="s">
        <v>5</v>
      </c>
      <c r="C88" s="6">
        <v>7208.5</v>
      </c>
      <c r="D88" s="6">
        <v>4499.7</v>
      </c>
      <c r="E88" s="6">
        <f t="shared" si="11"/>
        <v>62.42214052854269</v>
      </c>
      <c r="F88" s="6">
        <v>1642.6</v>
      </c>
      <c r="G88" s="6">
        <v>1154.2</v>
      </c>
      <c r="H88" s="6">
        <f>G88/F88*100</f>
        <v>70.26665043224158</v>
      </c>
      <c r="I88" s="6">
        <f t="shared" si="12"/>
        <v>8851.1</v>
      </c>
      <c r="J88" s="6">
        <f t="shared" si="12"/>
        <v>5653.9</v>
      </c>
      <c r="K88" s="6">
        <f t="shared" si="13"/>
        <v>63.87793607574199</v>
      </c>
    </row>
    <row r="89" spans="1:11" ht="47.25" customHeight="1">
      <c r="A89" s="7" t="s">
        <v>62</v>
      </c>
      <c r="B89" s="10" t="s">
        <v>10</v>
      </c>
      <c r="C89" s="6">
        <v>18671.9</v>
      </c>
      <c r="D89" s="6">
        <v>11400.9</v>
      </c>
      <c r="E89" s="6">
        <f t="shared" si="11"/>
        <v>61.0591316363091</v>
      </c>
      <c r="F89" s="6">
        <v>2931.4</v>
      </c>
      <c r="G89" s="6">
        <v>1729.8</v>
      </c>
      <c r="H89" s="6">
        <f>G89/F89*100</f>
        <v>59.00934706965955</v>
      </c>
      <c r="I89" s="6">
        <f t="shared" si="12"/>
        <v>21603.300000000003</v>
      </c>
      <c r="J89" s="6">
        <f t="shared" si="12"/>
        <v>13130.699999999999</v>
      </c>
      <c r="K89" s="6">
        <f t="shared" si="13"/>
        <v>60.78099179292052</v>
      </c>
    </row>
    <row r="90" spans="1:11" ht="15">
      <c r="A90" s="7" t="s">
        <v>63</v>
      </c>
      <c r="B90" s="10" t="s">
        <v>11</v>
      </c>
      <c r="C90" s="6">
        <v>140.1</v>
      </c>
      <c r="D90" s="6">
        <v>54.4</v>
      </c>
      <c r="E90" s="6">
        <f t="shared" si="11"/>
        <v>38.82940756602427</v>
      </c>
      <c r="F90" s="6">
        <v>0</v>
      </c>
      <c r="G90" s="6">
        <v>0</v>
      </c>
      <c r="H90" s="6">
        <v>0</v>
      </c>
      <c r="I90" s="6">
        <f t="shared" si="12"/>
        <v>140.1</v>
      </c>
      <c r="J90" s="6">
        <f t="shared" si="12"/>
        <v>54.4</v>
      </c>
      <c r="K90" s="6">
        <f t="shared" si="13"/>
        <v>38.82940756602427</v>
      </c>
    </row>
    <row r="91" spans="1:11" ht="30">
      <c r="A91" s="7" t="s">
        <v>117</v>
      </c>
      <c r="B91" s="10" t="s">
        <v>116</v>
      </c>
      <c r="C91" s="6">
        <v>268.7</v>
      </c>
      <c r="D91" s="6">
        <v>197.7</v>
      </c>
      <c r="E91" s="6">
        <f t="shared" si="11"/>
        <v>73.57647934499441</v>
      </c>
      <c r="F91" s="6">
        <v>0</v>
      </c>
      <c r="G91" s="6">
        <v>0</v>
      </c>
      <c r="H91" s="6">
        <v>0</v>
      </c>
      <c r="I91" s="6">
        <f t="shared" si="12"/>
        <v>268.7</v>
      </c>
      <c r="J91" s="6">
        <f t="shared" si="12"/>
        <v>197.7</v>
      </c>
      <c r="K91" s="6">
        <f t="shared" si="13"/>
        <v>73.57647934499441</v>
      </c>
    </row>
    <row r="92" spans="1:11" ht="15">
      <c r="A92" s="7" t="s">
        <v>64</v>
      </c>
      <c r="B92" s="10" t="s">
        <v>12</v>
      </c>
      <c r="C92" s="6">
        <v>128.9</v>
      </c>
      <c r="D92" s="6">
        <v>8.8</v>
      </c>
      <c r="E92" s="6">
        <f t="shared" si="11"/>
        <v>6.8269976726144295</v>
      </c>
      <c r="F92" s="6">
        <v>0</v>
      </c>
      <c r="G92" s="6">
        <v>0</v>
      </c>
      <c r="H92" s="6">
        <v>0</v>
      </c>
      <c r="I92" s="6">
        <f t="shared" si="12"/>
        <v>128.9</v>
      </c>
      <c r="J92" s="6">
        <f t="shared" si="12"/>
        <v>8.8</v>
      </c>
      <c r="K92" s="6">
        <f t="shared" si="13"/>
        <v>6.8269976726144295</v>
      </c>
    </row>
    <row r="93" spans="1:11" ht="30">
      <c r="A93" s="7" t="s">
        <v>65</v>
      </c>
      <c r="B93" s="10" t="s">
        <v>13</v>
      </c>
      <c r="C93" s="6">
        <v>422.8</v>
      </c>
      <c r="D93" s="6">
        <v>230.6</v>
      </c>
      <c r="E93" s="6">
        <f t="shared" si="11"/>
        <v>54.541154210028374</v>
      </c>
      <c r="F93" s="6">
        <v>17.5</v>
      </c>
      <c r="G93" s="6">
        <v>0</v>
      </c>
      <c r="H93" s="6">
        <v>0</v>
      </c>
      <c r="I93" s="6">
        <f t="shared" si="12"/>
        <v>440.3</v>
      </c>
      <c r="J93" s="6">
        <f t="shared" si="12"/>
        <v>230.6</v>
      </c>
      <c r="K93" s="6">
        <f t="shared" si="13"/>
        <v>52.37338178514649</v>
      </c>
    </row>
    <row r="94" spans="1:11" ht="30">
      <c r="A94" s="7" t="s">
        <v>66</v>
      </c>
      <c r="B94" s="10" t="s">
        <v>14</v>
      </c>
      <c r="C94" s="6">
        <v>507.7</v>
      </c>
      <c r="D94" s="6">
        <v>324.3</v>
      </c>
      <c r="E94" s="6">
        <f t="shared" si="11"/>
        <v>63.87630490447115</v>
      </c>
      <c r="F94" s="6">
        <v>0</v>
      </c>
      <c r="G94" s="6">
        <v>0</v>
      </c>
      <c r="H94" s="6">
        <v>0</v>
      </c>
      <c r="I94" s="6">
        <f t="shared" si="12"/>
        <v>507.7</v>
      </c>
      <c r="J94" s="6">
        <f t="shared" si="12"/>
        <v>324.3</v>
      </c>
      <c r="K94" s="6">
        <f>J94/I94*100</f>
        <v>63.87630490447115</v>
      </c>
    </row>
    <row r="95" spans="1:11" ht="30">
      <c r="A95" s="7" t="s">
        <v>67</v>
      </c>
      <c r="B95" s="10" t="s">
        <v>15</v>
      </c>
      <c r="C95" s="6">
        <v>267.9</v>
      </c>
      <c r="D95" s="6">
        <v>156</v>
      </c>
      <c r="E95" s="6">
        <f t="shared" si="11"/>
        <v>58.23068309070549</v>
      </c>
      <c r="F95" s="6">
        <v>0</v>
      </c>
      <c r="G95" s="6">
        <v>0</v>
      </c>
      <c r="H95" s="6">
        <v>0</v>
      </c>
      <c r="I95" s="6">
        <f t="shared" si="12"/>
        <v>267.9</v>
      </c>
      <c r="J95" s="6">
        <f t="shared" si="12"/>
        <v>156</v>
      </c>
      <c r="K95" s="6">
        <f t="shared" si="13"/>
        <v>58.23068309070549</v>
      </c>
    </row>
    <row r="96" spans="1:11" ht="45" hidden="1">
      <c r="A96" s="7" t="s">
        <v>123</v>
      </c>
      <c r="B96" s="10" t="s">
        <v>122</v>
      </c>
      <c r="C96" s="6"/>
      <c r="D96" s="6"/>
      <c r="E96" s="6" t="e">
        <f t="shared" si="11"/>
        <v>#DIV/0!</v>
      </c>
      <c r="F96" s="6">
        <v>0</v>
      </c>
      <c r="G96" s="6">
        <v>0</v>
      </c>
      <c r="H96" s="6" t="e">
        <f>G96/F96*100</f>
        <v>#DIV/0!</v>
      </c>
      <c r="I96" s="6">
        <f t="shared" si="12"/>
        <v>0</v>
      </c>
      <c r="J96" s="6">
        <f t="shared" si="12"/>
        <v>0</v>
      </c>
      <c r="K96" s="6" t="e">
        <f t="shared" si="13"/>
        <v>#DIV/0!</v>
      </c>
    </row>
    <row r="97" spans="1:11" ht="15" hidden="1">
      <c r="A97" s="7" t="s">
        <v>91</v>
      </c>
      <c r="B97" s="10" t="s">
        <v>90</v>
      </c>
      <c r="C97" s="6"/>
      <c r="D97" s="6"/>
      <c r="E97" s="6" t="e">
        <f t="shared" si="11"/>
        <v>#DIV/0!</v>
      </c>
      <c r="F97" s="6">
        <v>0</v>
      </c>
      <c r="G97" s="6">
        <v>0</v>
      </c>
      <c r="H97" s="6" t="e">
        <f>G97/F97*100</f>
        <v>#DIV/0!</v>
      </c>
      <c r="I97" s="6">
        <f t="shared" si="12"/>
        <v>0</v>
      </c>
      <c r="J97" s="6">
        <f t="shared" si="12"/>
        <v>0</v>
      </c>
      <c r="K97" s="6" t="e">
        <f t="shared" si="13"/>
        <v>#DIV/0!</v>
      </c>
    </row>
    <row r="98" spans="1:11" ht="15">
      <c r="A98" s="7" t="s">
        <v>137</v>
      </c>
      <c r="B98" s="10" t="s">
        <v>136</v>
      </c>
      <c r="C98" s="6">
        <v>76.2</v>
      </c>
      <c r="D98" s="6">
        <v>37.8</v>
      </c>
      <c r="E98" s="6">
        <f t="shared" si="11"/>
        <v>49.60629921259842</v>
      </c>
      <c r="F98" s="6">
        <v>0</v>
      </c>
      <c r="G98" s="6">
        <v>0</v>
      </c>
      <c r="H98" s="6">
        <v>0</v>
      </c>
      <c r="I98" s="6">
        <f t="shared" si="12"/>
        <v>76.2</v>
      </c>
      <c r="J98" s="6">
        <f t="shared" si="12"/>
        <v>37.8</v>
      </c>
      <c r="K98" s="6">
        <f t="shared" si="13"/>
        <v>49.60629921259842</v>
      </c>
    </row>
    <row r="99" spans="1:11" ht="45">
      <c r="A99" s="7" t="s">
        <v>138</v>
      </c>
      <c r="B99" s="10" t="s">
        <v>122</v>
      </c>
      <c r="C99" s="6">
        <v>14.5</v>
      </c>
      <c r="D99" s="6">
        <v>5.4</v>
      </c>
      <c r="E99" s="6">
        <f t="shared" si="11"/>
        <v>37.24137931034483</v>
      </c>
      <c r="F99" s="6">
        <v>0</v>
      </c>
      <c r="G99" s="6">
        <v>0</v>
      </c>
      <c r="H99" s="6">
        <v>0</v>
      </c>
      <c r="I99" s="6">
        <f t="shared" si="12"/>
        <v>14.5</v>
      </c>
      <c r="J99" s="6">
        <f t="shared" si="12"/>
        <v>5.4</v>
      </c>
      <c r="K99" s="6">
        <f t="shared" si="13"/>
        <v>37.24137931034483</v>
      </c>
    </row>
    <row r="100" spans="1:11" s="15" customFormat="1" ht="15">
      <c r="A100" s="16" t="s">
        <v>68</v>
      </c>
      <c r="B100" s="17" t="s">
        <v>6</v>
      </c>
      <c r="C100" s="14">
        <f>SUM(C101:C103)</f>
        <v>21887.1</v>
      </c>
      <c r="D100" s="14">
        <f>SUM(D101:D103)</f>
        <v>9885.7</v>
      </c>
      <c r="E100" s="14">
        <f t="shared" si="11"/>
        <v>45.166787742551556</v>
      </c>
      <c r="F100" s="14">
        <f>SUM(F101:F103)</f>
        <v>5460.5</v>
      </c>
      <c r="G100" s="14">
        <f>SUM(G101:G103)</f>
        <v>4621.5</v>
      </c>
      <c r="H100" s="14">
        <f>G100/F100*100</f>
        <v>84.6351066752129</v>
      </c>
      <c r="I100" s="14">
        <f>C100+F100</f>
        <v>27347.6</v>
      </c>
      <c r="J100" s="14">
        <f t="shared" si="12"/>
        <v>14507.2</v>
      </c>
      <c r="K100" s="14">
        <f t="shared" si="13"/>
        <v>53.04743377846685</v>
      </c>
    </row>
    <row r="101" spans="1:11" ht="15">
      <c r="A101" s="7" t="s">
        <v>110</v>
      </c>
      <c r="B101" s="10" t="s">
        <v>108</v>
      </c>
      <c r="C101" s="6">
        <v>15376.5</v>
      </c>
      <c r="D101" s="6">
        <v>6921.4</v>
      </c>
      <c r="E101" s="6">
        <f t="shared" si="11"/>
        <v>45.01284427535525</v>
      </c>
      <c r="F101" s="6">
        <v>5125.5</v>
      </c>
      <c r="G101" s="6">
        <v>4441</v>
      </c>
      <c r="H101" s="6">
        <f>G101/F101*100</f>
        <v>86.64520534581992</v>
      </c>
      <c r="I101" s="6">
        <f t="shared" si="12"/>
        <v>20502</v>
      </c>
      <c r="J101" s="6">
        <f t="shared" si="12"/>
        <v>11362.4</v>
      </c>
      <c r="K101" s="6">
        <f t="shared" si="13"/>
        <v>55.42093454297141</v>
      </c>
    </row>
    <row r="102" spans="1:11" ht="30" hidden="1">
      <c r="A102" s="7" t="s">
        <v>111</v>
      </c>
      <c r="B102" s="10" t="s">
        <v>109</v>
      </c>
      <c r="C102" s="6"/>
      <c r="D102" s="6"/>
      <c r="E102" s="6" t="e">
        <f t="shared" si="11"/>
        <v>#DIV/0!</v>
      </c>
      <c r="F102" s="6"/>
      <c r="G102" s="6"/>
      <c r="H102" s="6" t="e">
        <f>G102/F102*100</f>
        <v>#DIV/0!</v>
      </c>
      <c r="I102" s="6">
        <f t="shared" si="12"/>
        <v>0</v>
      </c>
      <c r="J102" s="6">
        <f t="shared" si="12"/>
        <v>0</v>
      </c>
      <c r="K102" s="6" t="e">
        <f t="shared" si="13"/>
        <v>#DIV/0!</v>
      </c>
    </row>
    <row r="103" spans="1:11" ht="15">
      <c r="A103" s="7" t="s">
        <v>163</v>
      </c>
      <c r="B103" s="10" t="s">
        <v>164</v>
      </c>
      <c r="C103" s="6">
        <v>6510.6</v>
      </c>
      <c r="D103" s="6">
        <v>2964.3</v>
      </c>
      <c r="E103" s="6">
        <f t="shared" si="11"/>
        <v>45.53036586489724</v>
      </c>
      <c r="F103" s="6">
        <v>335</v>
      </c>
      <c r="G103" s="6">
        <v>180.5</v>
      </c>
      <c r="H103" s="6">
        <f>G103/F103*100</f>
        <v>53.88059701492537</v>
      </c>
      <c r="I103" s="6">
        <f t="shared" si="12"/>
        <v>6845.6</v>
      </c>
      <c r="J103" s="6">
        <f t="shared" si="12"/>
        <v>3144.8</v>
      </c>
      <c r="K103" s="6">
        <f t="shared" si="13"/>
        <v>45.93899731214211</v>
      </c>
    </row>
    <row r="104" spans="1:11" s="15" customFormat="1" ht="15">
      <c r="A104" s="16" t="s">
        <v>33</v>
      </c>
      <c r="B104" s="17" t="s">
        <v>7</v>
      </c>
      <c r="C104" s="14">
        <f>SUM(C105:C126)</f>
        <v>29323.300000000003</v>
      </c>
      <c r="D104" s="14">
        <f>SUM(D105:D126)</f>
        <v>23023.699999999997</v>
      </c>
      <c r="E104" s="14">
        <f t="shared" si="11"/>
        <v>78.51674265856843</v>
      </c>
      <c r="F104" s="14">
        <f>SUM(F105:F125)</f>
        <v>60.9</v>
      </c>
      <c r="G104" s="14">
        <f>SUM(G105:G125)</f>
        <v>13.8</v>
      </c>
      <c r="H104" s="14">
        <f>G104/F104*100</f>
        <v>22.66009852216749</v>
      </c>
      <c r="I104" s="14">
        <f t="shared" si="12"/>
        <v>29384.200000000004</v>
      </c>
      <c r="J104" s="14">
        <f t="shared" si="12"/>
        <v>23037.499999999996</v>
      </c>
      <c r="K104" s="14">
        <f t="shared" si="13"/>
        <v>78.40097739601552</v>
      </c>
    </row>
    <row r="105" spans="1:11" ht="18.75" customHeight="1">
      <c r="A105" s="7" t="s">
        <v>99</v>
      </c>
      <c r="B105" s="11" t="s">
        <v>207</v>
      </c>
      <c r="C105" s="6">
        <v>451.3</v>
      </c>
      <c r="D105" s="6">
        <v>451.3</v>
      </c>
      <c r="E105" s="6">
        <f t="shared" si="11"/>
        <v>100</v>
      </c>
      <c r="F105" s="6">
        <v>0</v>
      </c>
      <c r="G105" s="6">
        <v>0</v>
      </c>
      <c r="H105" s="6">
        <v>0</v>
      </c>
      <c r="I105" s="6">
        <f t="shared" si="12"/>
        <v>451.3</v>
      </c>
      <c r="J105" s="6">
        <f t="shared" si="12"/>
        <v>451.3</v>
      </c>
      <c r="K105" s="6">
        <f t="shared" si="13"/>
        <v>100</v>
      </c>
    </row>
    <row r="106" spans="1:11" ht="18" customHeight="1">
      <c r="A106" s="58" t="s">
        <v>218</v>
      </c>
      <c r="B106" s="11" t="s">
        <v>216</v>
      </c>
      <c r="C106" s="6">
        <v>40.6</v>
      </c>
      <c r="D106" s="6">
        <v>0</v>
      </c>
      <c r="E106" s="6">
        <f t="shared" si="11"/>
        <v>0</v>
      </c>
      <c r="F106" s="6">
        <v>0</v>
      </c>
      <c r="G106" s="6">
        <v>0</v>
      </c>
      <c r="H106" s="6">
        <v>0</v>
      </c>
      <c r="I106" s="6">
        <f t="shared" si="12"/>
        <v>40.6</v>
      </c>
      <c r="J106" s="6">
        <f t="shared" si="12"/>
        <v>0</v>
      </c>
      <c r="K106" s="6">
        <f t="shared" si="13"/>
        <v>0</v>
      </c>
    </row>
    <row r="107" spans="1:11" ht="30" customHeight="1">
      <c r="A107" s="7" t="s">
        <v>100</v>
      </c>
      <c r="B107" s="11" t="s">
        <v>208</v>
      </c>
      <c r="C107" s="6">
        <v>18.5</v>
      </c>
      <c r="D107" s="6">
        <v>18.5</v>
      </c>
      <c r="E107" s="6">
        <f t="shared" si="11"/>
        <v>100</v>
      </c>
      <c r="F107" s="6">
        <v>0</v>
      </c>
      <c r="G107" s="6">
        <v>0</v>
      </c>
      <c r="H107" s="6">
        <v>0</v>
      </c>
      <c r="I107" s="6">
        <f t="shared" si="12"/>
        <v>18.5</v>
      </c>
      <c r="J107" s="6">
        <f t="shared" si="12"/>
        <v>18.5</v>
      </c>
      <c r="K107" s="6">
        <f t="shared" si="13"/>
        <v>100</v>
      </c>
    </row>
    <row r="108" spans="1:11" ht="15">
      <c r="A108" s="7" t="s">
        <v>34</v>
      </c>
      <c r="B108" s="11" t="s">
        <v>209</v>
      </c>
      <c r="C108" s="6">
        <v>29.4</v>
      </c>
      <c r="D108" s="6">
        <v>29.4</v>
      </c>
      <c r="E108" s="6">
        <f t="shared" si="11"/>
        <v>100</v>
      </c>
      <c r="F108" s="6">
        <v>0</v>
      </c>
      <c r="G108" s="6">
        <v>0</v>
      </c>
      <c r="H108" s="6">
        <v>0</v>
      </c>
      <c r="I108" s="6">
        <f t="shared" si="12"/>
        <v>29.4</v>
      </c>
      <c r="J108" s="6">
        <f t="shared" si="12"/>
        <v>29.4</v>
      </c>
      <c r="K108" s="6">
        <f t="shared" si="13"/>
        <v>100</v>
      </c>
    </row>
    <row r="109" spans="1:11" ht="30">
      <c r="A109" s="7" t="s">
        <v>220</v>
      </c>
      <c r="B109" s="11" t="s">
        <v>219</v>
      </c>
      <c r="C109" s="6">
        <v>3.8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f t="shared" si="12"/>
        <v>3.8</v>
      </c>
      <c r="J109" s="6">
        <f t="shared" si="12"/>
        <v>0</v>
      </c>
      <c r="K109" s="6">
        <f t="shared" si="13"/>
        <v>0</v>
      </c>
    </row>
    <row r="110" spans="1:11" ht="30">
      <c r="A110" s="7" t="s">
        <v>221</v>
      </c>
      <c r="B110" s="11" t="s">
        <v>112</v>
      </c>
      <c r="C110" s="6">
        <v>12.1</v>
      </c>
      <c r="D110" s="6">
        <v>0</v>
      </c>
      <c r="E110" s="6">
        <f t="shared" si="11"/>
        <v>0</v>
      </c>
      <c r="F110" s="6">
        <v>0</v>
      </c>
      <c r="G110" s="6">
        <v>0</v>
      </c>
      <c r="H110" s="6">
        <v>0</v>
      </c>
      <c r="I110" s="6">
        <f t="shared" si="12"/>
        <v>12.1</v>
      </c>
      <c r="J110" s="6">
        <f t="shared" si="12"/>
        <v>0</v>
      </c>
      <c r="K110" s="6">
        <f t="shared" si="13"/>
        <v>0</v>
      </c>
    </row>
    <row r="111" spans="1:11" ht="15">
      <c r="A111" s="7" t="s">
        <v>139</v>
      </c>
      <c r="B111" s="11" t="s">
        <v>134</v>
      </c>
      <c r="C111" s="6">
        <v>36.3</v>
      </c>
      <c r="D111" s="6">
        <v>36.3</v>
      </c>
      <c r="E111" s="6">
        <f t="shared" si="11"/>
        <v>100</v>
      </c>
      <c r="F111" s="6">
        <v>0</v>
      </c>
      <c r="G111" s="6">
        <v>0</v>
      </c>
      <c r="H111" s="6">
        <v>0</v>
      </c>
      <c r="I111" s="6">
        <f t="shared" si="12"/>
        <v>36.3</v>
      </c>
      <c r="J111" s="6">
        <f t="shared" si="12"/>
        <v>36.3</v>
      </c>
      <c r="K111" s="6">
        <f t="shared" si="13"/>
        <v>100</v>
      </c>
    </row>
    <row r="112" spans="1:11" ht="45.75" customHeight="1">
      <c r="A112" s="7" t="s">
        <v>217</v>
      </c>
      <c r="B112" s="11" t="s">
        <v>19</v>
      </c>
      <c r="C112" s="6">
        <v>18237.2</v>
      </c>
      <c r="D112" s="6">
        <v>12940.4</v>
      </c>
      <c r="E112" s="6">
        <f t="shared" si="11"/>
        <v>70.95606781742812</v>
      </c>
      <c r="F112" s="6">
        <v>0</v>
      </c>
      <c r="G112" s="6">
        <v>0</v>
      </c>
      <c r="H112" s="6">
        <v>0</v>
      </c>
      <c r="I112" s="6">
        <f t="shared" si="12"/>
        <v>18237.2</v>
      </c>
      <c r="J112" s="6">
        <f t="shared" si="12"/>
        <v>12940.4</v>
      </c>
      <c r="K112" s="6">
        <f t="shared" si="13"/>
        <v>70.95606781742812</v>
      </c>
    </row>
    <row r="113" spans="1:11" ht="15">
      <c r="A113" s="7" t="s">
        <v>35</v>
      </c>
      <c r="B113" s="10" t="s">
        <v>16</v>
      </c>
      <c r="C113" s="6">
        <v>7857.6</v>
      </c>
      <c r="D113" s="6">
        <v>7857.6</v>
      </c>
      <c r="E113" s="6">
        <f t="shared" si="11"/>
        <v>100</v>
      </c>
      <c r="F113" s="6">
        <v>0</v>
      </c>
      <c r="G113" s="6">
        <v>0</v>
      </c>
      <c r="H113" s="6">
        <v>0</v>
      </c>
      <c r="I113" s="6">
        <f t="shared" si="12"/>
        <v>7857.6</v>
      </c>
      <c r="J113" s="6">
        <f t="shared" si="12"/>
        <v>7857.6</v>
      </c>
      <c r="K113" s="6">
        <f t="shared" si="13"/>
        <v>100</v>
      </c>
    </row>
    <row r="114" spans="1:11" ht="15">
      <c r="A114" s="7" t="s">
        <v>38</v>
      </c>
      <c r="B114" s="10" t="s">
        <v>8</v>
      </c>
      <c r="C114" s="6">
        <v>775</v>
      </c>
      <c r="D114" s="6">
        <v>404</v>
      </c>
      <c r="E114" s="6">
        <f t="shared" si="11"/>
        <v>52.12903225806451</v>
      </c>
      <c r="F114" s="6">
        <v>0</v>
      </c>
      <c r="G114" s="6">
        <v>0</v>
      </c>
      <c r="H114" s="6">
        <v>0</v>
      </c>
      <c r="I114" s="6">
        <f t="shared" si="12"/>
        <v>775</v>
      </c>
      <c r="J114" s="6">
        <f t="shared" si="12"/>
        <v>404</v>
      </c>
      <c r="K114" s="6">
        <f t="shared" si="13"/>
        <v>52.12903225806451</v>
      </c>
    </row>
    <row r="115" spans="1:11" ht="32.25" customHeight="1">
      <c r="A115" s="7" t="s">
        <v>190</v>
      </c>
      <c r="B115" s="10" t="s">
        <v>189</v>
      </c>
      <c r="C115" s="6">
        <v>350</v>
      </c>
      <c r="D115" s="6">
        <v>230.5</v>
      </c>
      <c r="E115" s="6">
        <f t="shared" si="11"/>
        <v>65.85714285714286</v>
      </c>
      <c r="F115" s="6">
        <v>0</v>
      </c>
      <c r="G115" s="6">
        <v>0</v>
      </c>
      <c r="H115" s="6">
        <v>0</v>
      </c>
      <c r="I115" s="6">
        <f t="shared" si="12"/>
        <v>350</v>
      </c>
      <c r="J115" s="6">
        <f t="shared" si="12"/>
        <v>230.5</v>
      </c>
      <c r="K115" s="6">
        <f t="shared" si="13"/>
        <v>65.85714285714286</v>
      </c>
    </row>
    <row r="116" spans="1:11" ht="15">
      <c r="A116" s="7" t="s">
        <v>211</v>
      </c>
      <c r="B116" s="10" t="s">
        <v>210</v>
      </c>
      <c r="C116" s="6">
        <v>30</v>
      </c>
      <c r="D116" s="6">
        <v>21.8</v>
      </c>
      <c r="E116" s="6">
        <f t="shared" si="11"/>
        <v>72.66666666666667</v>
      </c>
      <c r="F116" s="6">
        <v>0</v>
      </c>
      <c r="G116" s="6">
        <v>5.7</v>
      </c>
      <c r="H116" s="6">
        <v>0</v>
      </c>
      <c r="I116" s="6">
        <f t="shared" si="12"/>
        <v>30</v>
      </c>
      <c r="J116" s="6">
        <f t="shared" si="12"/>
        <v>27.5</v>
      </c>
      <c r="K116" s="6">
        <f t="shared" si="13"/>
        <v>91.66666666666666</v>
      </c>
    </row>
    <row r="117" spans="1:11" ht="30" hidden="1">
      <c r="A117" s="7" t="s">
        <v>39</v>
      </c>
      <c r="B117" s="10" t="s">
        <v>37</v>
      </c>
      <c r="C117" s="6"/>
      <c r="D117" s="6"/>
      <c r="E117" s="6" t="e">
        <f t="shared" si="11"/>
        <v>#DIV/0!</v>
      </c>
      <c r="F117" s="6">
        <v>0</v>
      </c>
      <c r="G117" s="6">
        <v>0</v>
      </c>
      <c r="H117" s="6">
        <v>0</v>
      </c>
      <c r="I117" s="6">
        <f t="shared" si="12"/>
        <v>0</v>
      </c>
      <c r="J117" s="6">
        <f t="shared" si="12"/>
        <v>0</v>
      </c>
      <c r="K117" s="6" t="e">
        <f t="shared" si="13"/>
        <v>#DIV/0!</v>
      </c>
    </row>
    <row r="118" spans="1:11" ht="15">
      <c r="A118" s="7" t="s">
        <v>119</v>
      </c>
      <c r="B118" s="10" t="s">
        <v>118</v>
      </c>
      <c r="C118" s="6">
        <v>10</v>
      </c>
      <c r="D118" s="6">
        <v>3</v>
      </c>
      <c r="E118" s="6">
        <f t="shared" si="11"/>
        <v>30</v>
      </c>
      <c r="F118" s="6">
        <v>0</v>
      </c>
      <c r="G118" s="6">
        <v>0</v>
      </c>
      <c r="H118" s="6">
        <v>0</v>
      </c>
      <c r="I118" s="6">
        <f t="shared" si="12"/>
        <v>10</v>
      </c>
      <c r="J118" s="6">
        <f t="shared" si="12"/>
        <v>3</v>
      </c>
      <c r="K118" s="6">
        <f t="shared" si="13"/>
        <v>30</v>
      </c>
    </row>
    <row r="119" spans="1:11" ht="30">
      <c r="A119" s="7" t="s">
        <v>101</v>
      </c>
      <c r="B119" s="10" t="s">
        <v>36</v>
      </c>
      <c r="C119" s="6">
        <v>260</v>
      </c>
      <c r="D119" s="6">
        <v>152.3</v>
      </c>
      <c r="E119" s="6">
        <f t="shared" si="11"/>
        <v>58.57692307692308</v>
      </c>
      <c r="F119" s="6">
        <v>0</v>
      </c>
      <c r="G119" s="6">
        <v>0</v>
      </c>
      <c r="H119" s="6">
        <v>0</v>
      </c>
      <c r="I119" s="6">
        <f t="shared" si="12"/>
        <v>260</v>
      </c>
      <c r="J119" s="6">
        <f t="shared" si="12"/>
        <v>152.3</v>
      </c>
      <c r="K119" s="6">
        <f t="shared" si="13"/>
        <v>58.57692307692308</v>
      </c>
    </row>
    <row r="120" spans="1:11" ht="30">
      <c r="A120" s="7" t="s">
        <v>171</v>
      </c>
      <c r="B120" s="10" t="s">
        <v>131</v>
      </c>
      <c r="C120" s="6">
        <v>7.6</v>
      </c>
      <c r="D120" s="6">
        <v>1.3</v>
      </c>
      <c r="E120" s="6">
        <f t="shared" si="11"/>
        <v>17.105263157894736</v>
      </c>
      <c r="F120" s="6">
        <v>0</v>
      </c>
      <c r="G120" s="6">
        <v>0</v>
      </c>
      <c r="H120" s="6">
        <v>0</v>
      </c>
      <c r="I120" s="6">
        <f t="shared" si="12"/>
        <v>7.6</v>
      </c>
      <c r="J120" s="6">
        <f t="shared" si="12"/>
        <v>1.3</v>
      </c>
      <c r="K120" s="6">
        <f t="shared" si="13"/>
        <v>17.105263157894736</v>
      </c>
    </row>
    <row r="121" spans="1:11" ht="30">
      <c r="A121" s="7" t="s">
        <v>40</v>
      </c>
      <c r="B121" s="10" t="s">
        <v>20</v>
      </c>
      <c r="C121" s="6">
        <v>10</v>
      </c>
      <c r="D121" s="6">
        <v>6.7</v>
      </c>
      <c r="E121" s="6">
        <f t="shared" si="11"/>
        <v>67</v>
      </c>
      <c r="F121" s="6">
        <v>0</v>
      </c>
      <c r="G121" s="6">
        <v>0</v>
      </c>
      <c r="H121" s="6">
        <v>0</v>
      </c>
      <c r="I121" s="6">
        <f aca="true" t="shared" si="14" ref="I121:J151">C121+F121</f>
        <v>10</v>
      </c>
      <c r="J121" s="6">
        <f t="shared" si="14"/>
        <v>6.7</v>
      </c>
      <c r="K121" s="6">
        <f t="shared" si="13"/>
        <v>67</v>
      </c>
    </row>
    <row r="122" spans="1:11" ht="30">
      <c r="A122" s="7" t="s">
        <v>102</v>
      </c>
      <c r="B122" s="10" t="s">
        <v>97</v>
      </c>
      <c r="C122" s="6">
        <v>198.5</v>
      </c>
      <c r="D122" s="6">
        <v>198.5</v>
      </c>
      <c r="E122" s="6">
        <f t="shared" si="11"/>
        <v>100</v>
      </c>
      <c r="F122" s="6">
        <v>0</v>
      </c>
      <c r="G122" s="6">
        <v>0</v>
      </c>
      <c r="H122" s="6">
        <v>0</v>
      </c>
      <c r="I122" s="6">
        <f t="shared" si="14"/>
        <v>198.5</v>
      </c>
      <c r="J122" s="6">
        <f t="shared" si="14"/>
        <v>198.5</v>
      </c>
      <c r="K122" s="6">
        <f t="shared" si="13"/>
        <v>100</v>
      </c>
    </row>
    <row r="123" spans="1:11" ht="29.25" customHeight="1">
      <c r="A123" s="7" t="s">
        <v>41</v>
      </c>
      <c r="B123" s="10" t="s">
        <v>9</v>
      </c>
      <c r="C123" s="6">
        <v>891.5</v>
      </c>
      <c r="D123" s="6">
        <v>604.1</v>
      </c>
      <c r="E123" s="6">
        <f t="shared" si="11"/>
        <v>67.76219854178352</v>
      </c>
      <c r="F123" s="6">
        <v>60.9</v>
      </c>
      <c r="G123" s="6">
        <v>8.1</v>
      </c>
      <c r="H123" s="6">
        <f>G123/F123*100</f>
        <v>13.30049261083744</v>
      </c>
      <c r="I123" s="6">
        <f t="shared" si="14"/>
        <v>952.4</v>
      </c>
      <c r="J123" s="6">
        <f t="shared" si="14"/>
        <v>612.2</v>
      </c>
      <c r="K123" s="6">
        <f t="shared" si="13"/>
        <v>64.2797144057119</v>
      </c>
    </row>
    <row r="124" spans="1:11" ht="19.5" customHeight="1">
      <c r="A124" s="7" t="s">
        <v>141</v>
      </c>
      <c r="B124" s="10" t="s">
        <v>140</v>
      </c>
      <c r="C124" s="6">
        <v>37.4</v>
      </c>
      <c r="D124" s="6">
        <v>14.8</v>
      </c>
      <c r="E124" s="6">
        <f t="shared" si="11"/>
        <v>39.57219251336899</v>
      </c>
      <c r="F124" s="6">
        <v>0</v>
      </c>
      <c r="G124" s="6">
        <v>0</v>
      </c>
      <c r="H124" s="6">
        <v>0</v>
      </c>
      <c r="I124" s="6">
        <f t="shared" si="14"/>
        <v>37.4</v>
      </c>
      <c r="J124" s="6">
        <f t="shared" si="14"/>
        <v>14.8</v>
      </c>
      <c r="K124" s="6">
        <f t="shared" si="13"/>
        <v>39.57219251336899</v>
      </c>
    </row>
    <row r="125" spans="1:11" ht="76.5" customHeight="1">
      <c r="A125" s="7" t="s">
        <v>195</v>
      </c>
      <c r="B125" s="10" t="s">
        <v>194</v>
      </c>
      <c r="C125" s="6">
        <v>20</v>
      </c>
      <c r="D125" s="6">
        <v>6.7</v>
      </c>
      <c r="E125" s="6">
        <f t="shared" si="11"/>
        <v>33.5</v>
      </c>
      <c r="F125" s="6">
        <v>0</v>
      </c>
      <c r="G125" s="6">
        <v>0</v>
      </c>
      <c r="H125" s="6">
        <v>0</v>
      </c>
      <c r="I125" s="6">
        <f t="shared" si="14"/>
        <v>20</v>
      </c>
      <c r="J125" s="6">
        <f t="shared" si="14"/>
        <v>6.7</v>
      </c>
      <c r="K125" s="6">
        <f t="shared" si="13"/>
        <v>33.5</v>
      </c>
    </row>
    <row r="126" spans="1:11" ht="29.25" customHeight="1">
      <c r="A126" s="7" t="s">
        <v>188</v>
      </c>
      <c r="B126" s="10" t="s">
        <v>165</v>
      </c>
      <c r="C126" s="6">
        <v>46.5</v>
      </c>
      <c r="D126" s="6">
        <v>46.5</v>
      </c>
      <c r="E126" s="6">
        <f t="shared" si="11"/>
        <v>100</v>
      </c>
      <c r="F126" s="6">
        <v>0</v>
      </c>
      <c r="G126" s="6">
        <v>0</v>
      </c>
      <c r="H126" s="6">
        <v>0</v>
      </c>
      <c r="I126" s="6">
        <f t="shared" si="14"/>
        <v>46.5</v>
      </c>
      <c r="J126" s="6">
        <f t="shared" si="14"/>
        <v>46.5</v>
      </c>
      <c r="K126" s="6">
        <f t="shared" si="13"/>
        <v>100</v>
      </c>
    </row>
    <row r="127" spans="1:11" s="15" customFormat="1" ht="15">
      <c r="A127" s="16" t="s">
        <v>42</v>
      </c>
      <c r="B127" s="13">
        <v>100000</v>
      </c>
      <c r="C127" s="14">
        <f>SUM(C128:C143)</f>
        <v>3239.5</v>
      </c>
      <c r="D127" s="14">
        <f>SUM(D128:D143)</f>
        <v>1230</v>
      </c>
      <c r="E127" s="14">
        <f>D127/C127*100</f>
        <v>37.96882234912795</v>
      </c>
      <c r="F127" s="14">
        <f>SUM(F128:F143)</f>
        <v>3329.3</v>
      </c>
      <c r="G127" s="14">
        <f>SUM(G128:G143)</f>
        <v>363.29999999999995</v>
      </c>
      <c r="H127" s="14">
        <f>G127/F127*100</f>
        <v>10.912203766557532</v>
      </c>
      <c r="I127" s="14">
        <f>C127+F127</f>
        <v>6568.8</v>
      </c>
      <c r="J127" s="14">
        <f t="shared" si="14"/>
        <v>1593.3</v>
      </c>
      <c r="K127" s="14">
        <f t="shared" si="13"/>
        <v>24.255571793934962</v>
      </c>
    </row>
    <row r="128" spans="1:11" ht="15">
      <c r="A128" s="7" t="s">
        <v>43</v>
      </c>
      <c r="B128" s="4">
        <v>100101</v>
      </c>
      <c r="C128" s="6">
        <v>220</v>
      </c>
      <c r="D128" s="6">
        <v>0</v>
      </c>
      <c r="E128" s="6">
        <f t="shared" si="11"/>
        <v>0</v>
      </c>
      <c r="F128" s="6">
        <v>0</v>
      </c>
      <c r="G128" s="6">
        <v>0</v>
      </c>
      <c r="H128" s="6">
        <v>0</v>
      </c>
      <c r="I128" s="6">
        <f t="shared" si="14"/>
        <v>220</v>
      </c>
      <c r="J128" s="6">
        <f t="shared" si="14"/>
        <v>0</v>
      </c>
      <c r="K128" s="6">
        <f t="shared" si="13"/>
        <v>0</v>
      </c>
    </row>
    <row r="129" spans="1:11" ht="30" hidden="1">
      <c r="A129" s="7" t="s">
        <v>44</v>
      </c>
      <c r="B129" s="4">
        <v>100102</v>
      </c>
      <c r="C129" s="6"/>
      <c r="D129" s="6"/>
      <c r="E129" s="6" t="e">
        <f t="shared" si="11"/>
        <v>#DIV/0!</v>
      </c>
      <c r="F129" s="6">
        <v>0</v>
      </c>
      <c r="G129" s="6">
        <v>0</v>
      </c>
      <c r="H129" s="6">
        <v>0</v>
      </c>
      <c r="I129" s="6">
        <f t="shared" si="14"/>
        <v>0</v>
      </c>
      <c r="J129" s="6">
        <f t="shared" si="14"/>
        <v>0</v>
      </c>
      <c r="K129" s="6" t="e">
        <f t="shared" si="13"/>
        <v>#DIV/0!</v>
      </c>
    </row>
    <row r="130" spans="1:11" ht="15" hidden="1">
      <c r="A130" s="7" t="s">
        <v>126</v>
      </c>
      <c r="B130" s="4">
        <v>100103</v>
      </c>
      <c r="C130" s="6"/>
      <c r="D130" s="6"/>
      <c r="E130" s="6" t="e">
        <f t="shared" si="11"/>
        <v>#DIV/0!</v>
      </c>
      <c r="F130" s="6">
        <v>0</v>
      </c>
      <c r="G130" s="6">
        <v>0</v>
      </c>
      <c r="H130" s="6">
        <v>0</v>
      </c>
      <c r="I130" s="6">
        <f t="shared" si="14"/>
        <v>0</v>
      </c>
      <c r="J130" s="6">
        <f t="shared" si="14"/>
        <v>0</v>
      </c>
      <c r="K130" s="6" t="e">
        <f t="shared" si="13"/>
        <v>#DIV/0!</v>
      </c>
    </row>
    <row r="131" spans="1:11" ht="30">
      <c r="A131" s="7" t="s">
        <v>44</v>
      </c>
      <c r="B131" s="4">
        <v>100102</v>
      </c>
      <c r="C131" s="6">
        <v>0</v>
      </c>
      <c r="D131" s="6">
        <v>0</v>
      </c>
      <c r="E131" s="6">
        <v>0</v>
      </c>
      <c r="F131" s="6">
        <v>1050.4</v>
      </c>
      <c r="G131" s="6">
        <v>0</v>
      </c>
      <c r="H131" s="6">
        <f>G131/F131*100</f>
        <v>0</v>
      </c>
      <c r="I131" s="6">
        <f t="shared" si="14"/>
        <v>1050.4</v>
      </c>
      <c r="J131" s="6">
        <f t="shared" si="14"/>
        <v>0</v>
      </c>
      <c r="K131" s="6">
        <f t="shared" si="13"/>
        <v>0</v>
      </c>
    </row>
    <row r="132" spans="1:11" ht="15">
      <c r="A132" s="7" t="s">
        <v>126</v>
      </c>
      <c r="B132" s="4">
        <v>100103</v>
      </c>
      <c r="C132" s="6">
        <v>1437.3</v>
      </c>
      <c r="D132" s="6">
        <v>625.4</v>
      </c>
      <c r="E132" s="6">
        <f aca="true" t="shared" si="15" ref="E132:E152">D132/C132*100</f>
        <v>43.51214081959229</v>
      </c>
      <c r="F132" s="6">
        <v>0</v>
      </c>
      <c r="G132" s="6">
        <v>0</v>
      </c>
      <c r="H132" s="6">
        <v>0</v>
      </c>
      <c r="I132" s="6">
        <f t="shared" si="14"/>
        <v>1437.3</v>
      </c>
      <c r="J132" s="6">
        <f t="shared" si="14"/>
        <v>625.4</v>
      </c>
      <c r="K132" s="6">
        <f t="shared" si="13"/>
        <v>43.51214081959229</v>
      </c>
    </row>
    <row r="133" spans="1:11" ht="15">
      <c r="A133" s="7" t="s">
        <v>197</v>
      </c>
      <c r="B133" s="4">
        <v>100106</v>
      </c>
      <c r="C133" s="6">
        <v>0</v>
      </c>
      <c r="D133" s="6">
        <v>0</v>
      </c>
      <c r="E133" s="6">
        <v>0</v>
      </c>
      <c r="F133" s="6">
        <v>816</v>
      </c>
      <c r="G133" s="6">
        <v>131.6</v>
      </c>
      <c r="H133" s="6">
        <f>G133/F133*100</f>
        <v>16.127450980392155</v>
      </c>
      <c r="I133" s="6">
        <f t="shared" si="14"/>
        <v>816</v>
      </c>
      <c r="J133" s="6">
        <f t="shared" si="14"/>
        <v>131.6</v>
      </c>
      <c r="K133" s="6">
        <f t="shared" si="13"/>
        <v>16.127450980392155</v>
      </c>
    </row>
    <row r="134" spans="1:11" ht="15">
      <c r="A134" s="7" t="s">
        <v>222</v>
      </c>
      <c r="B134" s="4">
        <v>100201</v>
      </c>
      <c r="C134" s="6">
        <v>0</v>
      </c>
      <c r="D134" s="6">
        <v>0</v>
      </c>
      <c r="E134" s="6">
        <v>0</v>
      </c>
      <c r="F134" s="6">
        <v>345</v>
      </c>
      <c r="G134" s="6">
        <v>0</v>
      </c>
      <c r="H134" s="6">
        <v>0</v>
      </c>
      <c r="I134" s="6">
        <f t="shared" si="14"/>
        <v>345</v>
      </c>
      <c r="J134" s="6">
        <f t="shared" si="14"/>
        <v>0</v>
      </c>
      <c r="K134" s="6">
        <f t="shared" si="13"/>
        <v>0</v>
      </c>
    </row>
    <row r="135" spans="1:11" ht="15">
      <c r="A135" s="7" t="s">
        <v>142</v>
      </c>
      <c r="B135" s="4">
        <v>100202</v>
      </c>
      <c r="C135" s="6">
        <v>250</v>
      </c>
      <c r="D135" s="6">
        <v>0</v>
      </c>
      <c r="E135" s="6">
        <v>0</v>
      </c>
      <c r="F135" s="6">
        <v>415.8</v>
      </c>
      <c r="G135" s="6">
        <v>0</v>
      </c>
      <c r="H135" s="6">
        <f>G135/F135*100</f>
        <v>0</v>
      </c>
      <c r="I135" s="6">
        <f t="shared" si="14"/>
        <v>665.8</v>
      </c>
      <c r="J135" s="6">
        <f t="shared" si="14"/>
        <v>0</v>
      </c>
      <c r="K135" s="6">
        <f t="shared" si="13"/>
        <v>0</v>
      </c>
    </row>
    <row r="136" spans="1:11" ht="15">
      <c r="A136" s="7" t="s">
        <v>45</v>
      </c>
      <c r="B136" s="4">
        <v>100203</v>
      </c>
      <c r="C136" s="6">
        <v>1332.2</v>
      </c>
      <c r="D136" s="6">
        <v>604.6</v>
      </c>
      <c r="E136" s="6">
        <f t="shared" si="15"/>
        <v>45.38357603963369</v>
      </c>
      <c r="F136" s="6">
        <v>702.1</v>
      </c>
      <c r="G136" s="6">
        <v>231.7</v>
      </c>
      <c r="H136" s="6">
        <f>G136/F136*100</f>
        <v>33.00099700897307</v>
      </c>
      <c r="I136" s="6">
        <f t="shared" si="14"/>
        <v>2034.3000000000002</v>
      </c>
      <c r="J136" s="6">
        <f t="shared" si="14"/>
        <v>836.3</v>
      </c>
      <c r="K136" s="6">
        <f t="shared" si="13"/>
        <v>41.10996411542053</v>
      </c>
    </row>
    <row r="137" spans="1:11" ht="58.5" customHeight="1" hidden="1">
      <c r="A137" s="7" t="s">
        <v>47</v>
      </c>
      <c r="B137" s="4">
        <v>100302</v>
      </c>
      <c r="C137" s="6"/>
      <c r="D137" s="6"/>
      <c r="E137" s="6" t="e">
        <f t="shared" si="15"/>
        <v>#DIV/0!</v>
      </c>
      <c r="F137" s="6">
        <v>0</v>
      </c>
      <c r="G137" s="6">
        <v>0</v>
      </c>
      <c r="H137" s="6">
        <v>0</v>
      </c>
      <c r="I137" s="6">
        <f t="shared" si="14"/>
        <v>0</v>
      </c>
      <c r="J137" s="6">
        <f t="shared" si="14"/>
        <v>0</v>
      </c>
      <c r="K137" s="6" t="e">
        <f t="shared" si="13"/>
        <v>#DIV/0!</v>
      </c>
    </row>
    <row r="138" spans="1:11" ht="47.25" customHeight="1" hidden="1">
      <c r="A138" s="7" t="s">
        <v>132</v>
      </c>
      <c r="B138" s="4">
        <v>100601</v>
      </c>
      <c r="C138" s="6"/>
      <c r="D138" s="6"/>
      <c r="E138" s="6" t="e">
        <f t="shared" si="15"/>
        <v>#DIV/0!</v>
      </c>
      <c r="F138" s="6"/>
      <c r="G138" s="6"/>
      <c r="H138" s="6" t="e">
        <f>G138/F138*100</f>
        <v>#DIV/0!</v>
      </c>
      <c r="I138" s="6">
        <f t="shared" si="14"/>
        <v>0</v>
      </c>
      <c r="J138" s="6">
        <f t="shared" si="14"/>
        <v>0</v>
      </c>
      <c r="K138" s="6" t="e">
        <f t="shared" si="13"/>
        <v>#DIV/0!</v>
      </c>
    </row>
    <row r="139" spans="1:11" ht="46.5" customHeight="1" hidden="1">
      <c r="A139" s="43" t="s">
        <v>185</v>
      </c>
      <c r="B139" s="4">
        <v>100602</v>
      </c>
      <c r="C139" s="6">
        <v>0</v>
      </c>
      <c r="D139" s="6">
        <v>0</v>
      </c>
      <c r="E139" s="6" t="e">
        <f t="shared" si="15"/>
        <v>#DIV/0!</v>
      </c>
      <c r="F139" s="6">
        <v>0</v>
      </c>
      <c r="G139" s="6">
        <v>0</v>
      </c>
      <c r="H139" s="6">
        <v>0</v>
      </c>
      <c r="I139" s="6">
        <f t="shared" si="14"/>
        <v>0</v>
      </c>
      <c r="J139" s="6">
        <f t="shared" si="14"/>
        <v>0</v>
      </c>
      <c r="K139" s="6" t="e">
        <f t="shared" si="13"/>
        <v>#DIV/0!</v>
      </c>
    </row>
    <row r="140" spans="1:11" ht="42.75" customHeight="1" hidden="1">
      <c r="A140" s="7"/>
      <c r="B140" s="4"/>
      <c r="C140" s="6"/>
      <c r="D140" s="6"/>
      <c r="E140" s="6" t="e">
        <f t="shared" si="15"/>
        <v>#DIV/0!</v>
      </c>
      <c r="F140" s="6"/>
      <c r="G140" s="6"/>
      <c r="H140" s="6"/>
      <c r="I140" s="6">
        <f t="shared" si="14"/>
        <v>0</v>
      </c>
      <c r="J140" s="6">
        <f t="shared" si="14"/>
        <v>0</v>
      </c>
      <c r="K140" s="6" t="e">
        <f t="shared" si="13"/>
        <v>#DIV/0!</v>
      </c>
    </row>
    <row r="141" spans="1:11" ht="45" customHeight="1" hidden="1">
      <c r="A141" s="7" t="s">
        <v>143</v>
      </c>
      <c r="B141" s="4">
        <v>100302</v>
      </c>
      <c r="C141" s="6"/>
      <c r="D141" s="6"/>
      <c r="E141" s="6" t="e">
        <f t="shared" si="15"/>
        <v>#DIV/0!</v>
      </c>
      <c r="F141" s="6">
        <v>0</v>
      </c>
      <c r="G141" s="6">
        <v>0</v>
      </c>
      <c r="H141" s="6">
        <v>0</v>
      </c>
      <c r="I141" s="6">
        <f t="shared" si="14"/>
        <v>0</v>
      </c>
      <c r="J141" s="6">
        <f t="shared" si="14"/>
        <v>0</v>
      </c>
      <c r="K141" s="6" t="e">
        <f t="shared" si="13"/>
        <v>#DIV/0!</v>
      </c>
    </row>
    <row r="142" spans="1:11" ht="45.75" customHeight="1" hidden="1">
      <c r="A142" s="7" t="s">
        <v>144</v>
      </c>
      <c r="B142" s="4">
        <v>100601</v>
      </c>
      <c r="C142" s="6"/>
      <c r="D142" s="6"/>
      <c r="E142" s="6" t="e">
        <f t="shared" si="15"/>
        <v>#DIV/0!</v>
      </c>
      <c r="F142" s="6">
        <v>0</v>
      </c>
      <c r="G142" s="6">
        <v>0</v>
      </c>
      <c r="H142" s="6">
        <v>0</v>
      </c>
      <c r="I142" s="6">
        <f t="shared" si="14"/>
        <v>0</v>
      </c>
      <c r="J142" s="6">
        <f t="shared" si="14"/>
        <v>0</v>
      </c>
      <c r="K142" s="6" t="e">
        <f t="shared" si="13"/>
        <v>#DIV/0!</v>
      </c>
    </row>
    <row r="143" spans="1:11" ht="18.75" customHeight="1" hidden="1">
      <c r="A143" s="7" t="s">
        <v>177</v>
      </c>
      <c r="B143" s="4">
        <v>100209</v>
      </c>
      <c r="C143" s="6">
        <v>0</v>
      </c>
      <c r="D143" s="6">
        <v>0</v>
      </c>
      <c r="E143" s="6">
        <v>0</v>
      </c>
      <c r="F143" s="6"/>
      <c r="G143" s="6">
        <v>0</v>
      </c>
      <c r="H143" s="6">
        <v>0</v>
      </c>
      <c r="I143" s="6">
        <f t="shared" si="14"/>
        <v>0</v>
      </c>
      <c r="J143" s="6">
        <f t="shared" si="14"/>
        <v>0</v>
      </c>
      <c r="K143" s="6" t="e">
        <f t="shared" si="13"/>
        <v>#DIV/0!</v>
      </c>
    </row>
    <row r="144" spans="1:11" s="15" customFormat="1" ht="15">
      <c r="A144" s="16" t="s">
        <v>46</v>
      </c>
      <c r="B144" s="13">
        <v>110000</v>
      </c>
      <c r="C144" s="14">
        <f>SUM(C145:C149)</f>
        <v>4376.9</v>
      </c>
      <c r="D144" s="14">
        <f>SUM(D145:D149)</f>
        <v>2240.7000000000003</v>
      </c>
      <c r="E144" s="14">
        <f t="shared" si="15"/>
        <v>51.193767278210615</v>
      </c>
      <c r="F144" s="14">
        <f>SUM(F145:F149)</f>
        <v>1292.9</v>
      </c>
      <c r="G144" s="14">
        <f>SUM(G145:G149)</f>
        <v>273.70000000000005</v>
      </c>
      <c r="H144" s="14">
        <f aca="true" t="shared" si="16" ref="H144:H150">G144/F144*100</f>
        <v>21.169463995668654</v>
      </c>
      <c r="I144" s="14">
        <f t="shared" si="14"/>
        <v>5669.799999999999</v>
      </c>
      <c r="J144" s="14">
        <f t="shared" si="14"/>
        <v>2514.4000000000005</v>
      </c>
      <c r="K144" s="14">
        <f t="shared" si="13"/>
        <v>44.347243289004915</v>
      </c>
    </row>
    <row r="145" spans="1:11" ht="15">
      <c r="A145" s="7" t="s">
        <v>69</v>
      </c>
      <c r="B145" s="4">
        <v>110201</v>
      </c>
      <c r="C145" s="6">
        <v>1155.6</v>
      </c>
      <c r="D145" s="6">
        <v>585.2</v>
      </c>
      <c r="E145" s="6">
        <f t="shared" si="15"/>
        <v>50.64035998615438</v>
      </c>
      <c r="F145" s="6">
        <v>193.8</v>
      </c>
      <c r="G145" s="6">
        <v>44.4</v>
      </c>
      <c r="H145" s="6">
        <f t="shared" si="16"/>
        <v>22.910216718266252</v>
      </c>
      <c r="I145" s="6">
        <f t="shared" si="14"/>
        <v>1349.3999999999999</v>
      </c>
      <c r="J145" s="6">
        <f t="shared" si="14"/>
        <v>629.6</v>
      </c>
      <c r="K145" s="6">
        <f t="shared" si="13"/>
        <v>46.65777382540389</v>
      </c>
    </row>
    <row r="146" spans="1:11" ht="30">
      <c r="A146" s="7" t="s">
        <v>70</v>
      </c>
      <c r="B146" s="4">
        <v>110204</v>
      </c>
      <c r="C146" s="6">
        <v>1367.3</v>
      </c>
      <c r="D146" s="6">
        <v>569.6</v>
      </c>
      <c r="E146" s="6">
        <f t="shared" si="15"/>
        <v>41.65874350910554</v>
      </c>
      <c r="F146" s="6">
        <v>735.9</v>
      </c>
      <c r="G146" s="6">
        <v>156.4</v>
      </c>
      <c r="H146" s="6">
        <f t="shared" si="16"/>
        <v>21.252887620600628</v>
      </c>
      <c r="I146" s="6">
        <f t="shared" si="14"/>
        <v>2103.2</v>
      </c>
      <c r="J146" s="6">
        <f t="shared" si="14"/>
        <v>726</v>
      </c>
      <c r="K146" s="6">
        <f t="shared" si="13"/>
        <v>34.51882845188285</v>
      </c>
    </row>
    <row r="147" spans="1:11" ht="15">
      <c r="A147" s="7" t="s">
        <v>71</v>
      </c>
      <c r="B147" s="4">
        <v>110205</v>
      </c>
      <c r="C147" s="6">
        <v>1657.5</v>
      </c>
      <c r="D147" s="6">
        <v>965.6</v>
      </c>
      <c r="E147" s="6">
        <f t="shared" si="15"/>
        <v>58.25641025641026</v>
      </c>
      <c r="F147" s="6">
        <v>337.2</v>
      </c>
      <c r="G147" s="6">
        <v>72.9</v>
      </c>
      <c r="H147" s="6">
        <f t="shared" si="16"/>
        <v>21.619217081850536</v>
      </c>
      <c r="I147" s="6">
        <f t="shared" si="14"/>
        <v>1994.7</v>
      </c>
      <c r="J147" s="6">
        <f t="shared" si="14"/>
        <v>1038.5</v>
      </c>
      <c r="K147" s="6">
        <f t="shared" si="13"/>
        <v>52.06296686218479</v>
      </c>
    </row>
    <row r="148" spans="1:11" ht="30" hidden="1">
      <c r="A148" s="7" t="s">
        <v>92</v>
      </c>
      <c r="B148" s="4">
        <v>110206</v>
      </c>
      <c r="C148" s="6"/>
      <c r="D148" s="6"/>
      <c r="E148" s="6" t="e">
        <f t="shared" si="15"/>
        <v>#DIV/0!</v>
      </c>
      <c r="F148" s="6"/>
      <c r="G148" s="6"/>
      <c r="H148" s="6" t="e">
        <f t="shared" si="16"/>
        <v>#DIV/0!</v>
      </c>
      <c r="I148" s="6">
        <f t="shared" si="14"/>
        <v>0</v>
      </c>
      <c r="J148" s="6">
        <f t="shared" si="14"/>
        <v>0</v>
      </c>
      <c r="K148" s="6" t="e">
        <f t="shared" si="13"/>
        <v>#DIV/0!</v>
      </c>
    </row>
    <row r="149" spans="1:11" ht="15">
      <c r="A149" s="12" t="s">
        <v>72</v>
      </c>
      <c r="B149" s="4">
        <v>110502</v>
      </c>
      <c r="C149" s="6">
        <v>196.5</v>
      </c>
      <c r="D149" s="6">
        <v>120.3</v>
      </c>
      <c r="E149" s="6">
        <f t="shared" si="15"/>
        <v>61.221374045801525</v>
      </c>
      <c r="F149" s="6">
        <v>26</v>
      </c>
      <c r="G149" s="6">
        <v>0</v>
      </c>
      <c r="H149" s="6">
        <f t="shared" si="16"/>
        <v>0</v>
      </c>
      <c r="I149" s="6">
        <f t="shared" si="14"/>
        <v>222.5</v>
      </c>
      <c r="J149" s="6">
        <f t="shared" si="14"/>
        <v>120.3</v>
      </c>
      <c r="K149" s="6">
        <f t="shared" si="13"/>
        <v>54.067415730337075</v>
      </c>
    </row>
    <row r="150" spans="1:11" s="15" customFormat="1" ht="15">
      <c r="A150" s="16" t="s">
        <v>73</v>
      </c>
      <c r="B150" s="13">
        <v>130000</v>
      </c>
      <c r="C150" s="14">
        <f>SUM(C151:C157)</f>
        <v>2142</v>
      </c>
      <c r="D150" s="14">
        <f>SUM(D151:D157)</f>
        <v>1199.8</v>
      </c>
      <c r="E150" s="14">
        <f>D150/C150*100</f>
        <v>56.01307189542484</v>
      </c>
      <c r="F150" s="14">
        <f>SUM(F151:F157)</f>
        <v>194.2</v>
      </c>
      <c r="G150" s="14">
        <f>SUM(G151:G157)</f>
        <v>215.4</v>
      </c>
      <c r="H150" s="14">
        <f t="shared" si="16"/>
        <v>110.91658084449023</v>
      </c>
      <c r="I150" s="14">
        <f>C150+F150</f>
        <v>2336.2</v>
      </c>
      <c r="J150" s="14">
        <f t="shared" si="14"/>
        <v>1415.2</v>
      </c>
      <c r="K150" s="14">
        <f t="shared" si="13"/>
        <v>60.57700539337386</v>
      </c>
    </row>
    <row r="151" spans="1:11" ht="15.75" customHeight="1">
      <c r="A151" s="7" t="s">
        <v>74</v>
      </c>
      <c r="B151" s="4">
        <v>130102</v>
      </c>
      <c r="C151" s="6">
        <v>60</v>
      </c>
      <c r="D151" s="6">
        <v>26.5</v>
      </c>
      <c r="E151" s="6">
        <f t="shared" si="15"/>
        <v>44.166666666666664</v>
      </c>
      <c r="F151" s="6">
        <v>0</v>
      </c>
      <c r="G151" s="6">
        <v>0</v>
      </c>
      <c r="H151" s="6">
        <v>0</v>
      </c>
      <c r="I151" s="6">
        <f t="shared" si="14"/>
        <v>60</v>
      </c>
      <c r="J151" s="6">
        <f t="shared" si="14"/>
        <v>26.5</v>
      </c>
      <c r="K151" s="6">
        <f t="shared" si="13"/>
        <v>44.166666666666664</v>
      </c>
    </row>
    <row r="152" spans="1:11" ht="28.5" customHeight="1">
      <c r="A152" s="7" t="s">
        <v>75</v>
      </c>
      <c r="B152" s="4">
        <v>130107</v>
      </c>
      <c r="C152" s="6">
        <v>2082</v>
      </c>
      <c r="D152" s="6">
        <v>1173.3</v>
      </c>
      <c r="E152" s="6">
        <f t="shared" si="15"/>
        <v>56.35446685878962</v>
      </c>
      <c r="F152" s="6">
        <v>174.2</v>
      </c>
      <c r="G152" s="6">
        <v>215.4</v>
      </c>
      <c r="H152" s="6">
        <f aca="true" t="shared" si="17" ref="H152:H169">G152/F152*100</f>
        <v>123.65097588978186</v>
      </c>
      <c r="I152" s="6">
        <f aca="true" t="shared" si="18" ref="I152:J167">C152+F152</f>
        <v>2256.2</v>
      </c>
      <c r="J152" s="6">
        <f t="shared" si="18"/>
        <v>1388.7</v>
      </c>
      <c r="K152" s="6">
        <f t="shared" si="13"/>
        <v>61.55039446857549</v>
      </c>
    </row>
    <row r="153" spans="1:11" s="2" customFormat="1" ht="15" hidden="1">
      <c r="A153" s="8" t="s">
        <v>1</v>
      </c>
      <c r="B153" s="9">
        <v>150000</v>
      </c>
      <c r="C153" s="5">
        <f>SUM(C154:C156)</f>
        <v>0</v>
      </c>
      <c r="D153" s="5">
        <f>SUM(D154:D156)</f>
        <v>0</v>
      </c>
      <c r="E153" s="5"/>
      <c r="F153" s="5">
        <f>SUM(F154:F156)</f>
        <v>0</v>
      </c>
      <c r="G153" s="5">
        <f>SUM(G154:G156)</f>
        <v>0</v>
      </c>
      <c r="H153" s="6" t="e">
        <f t="shared" si="17"/>
        <v>#DIV/0!</v>
      </c>
      <c r="I153" s="6">
        <f t="shared" si="18"/>
        <v>0</v>
      </c>
      <c r="J153" s="6">
        <f t="shared" si="18"/>
        <v>0</v>
      </c>
      <c r="K153" s="6" t="e">
        <f t="shared" si="13"/>
        <v>#DIV/0!</v>
      </c>
    </row>
    <row r="154" spans="1:11" ht="15" hidden="1">
      <c r="A154" s="7" t="s">
        <v>86</v>
      </c>
      <c r="B154" s="4">
        <v>150101</v>
      </c>
      <c r="C154" s="6"/>
      <c r="D154" s="6"/>
      <c r="E154" s="6"/>
      <c r="F154" s="6"/>
      <c r="G154" s="6">
        <v>0</v>
      </c>
      <c r="H154" s="6" t="e">
        <f t="shared" si="17"/>
        <v>#DIV/0!</v>
      </c>
      <c r="I154" s="6">
        <f t="shared" si="18"/>
        <v>0</v>
      </c>
      <c r="J154" s="6">
        <f t="shared" si="18"/>
        <v>0</v>
      </c>
      <c r="K154" s="6" t="e">
        <f>J154/I154*100</f>
        <v>#DIV/0!</v>
      </c>
    </row>
    <row r="155" spans="1:11" ht="45" hidden="1">
      <c r="A155" s="7" t="s">
        <v>21</v>
      </c>
      <c r="B155" s="4">
        <v>150121</v>
      </c>
      <c r="C155" s="6"/>
      <c r="D155" s="6"/>
      <c r="E155" s="6"/>
      <c r="F155" s="6"/>
      <c r="G155" s="6"/>
      <c r="H155" s="6" t="e">
        <f t="shared" si="17"/>
        <v>#DIV/0!</v>
      </c>
      <c r="I155" s="6">
        <f t="shared" si="18"/>
        <v>0</v>
      </c>
      <c r="J155" s="6">
        <f t="shared" si="18"/>
        <v>0</v>
      </c>
      <c r="K155" s="6" t="e">
        <f>J155/I155*100</f>
        <v>#DIV/0!</v>
      </c>
    </row>
    <row r="156" spans="1:11" ht="15" hidden="1">
      <c r="A156" s="7" t="s">
        <v>114</v>
      </c>
      <c r="B156" s="4">
        <v>150122</v>
      </c>
      <c r="C156" s="6"/>
      <c r="D156" s="6"/>
      <c r="E156" s="6"/>
      <c r="F156" s="6"/>
      <c r="G156" s="6"/>
      <c r="H156" s="6" t="e">
        <f t="shared" si="17"/>
        <v>#DIV/0!</v>
      </c>
      <c r="I156" s="6">
        <f t="shared" si="18"/>
        <v>0</v>
      </c>
      <c r="J156" s="6">
        <f t="shared" si="18"/>
        <v>0</v>
      </c>
      <c r="K156" s="6" t="e">
        <f>J156/I156*100</f>
        <v>#DIV/0!</v>
      </c>
    </row>
    <row r="157" spans="1:11" ht="47.25" customHeight="1">
      <c r="A157" s="7" t="s">
        <v>214</v>
      </c>
      <c r="B157" s="4">
        <v>130205</v>
      </c>
      <c r="C157" s="6">
        <v>0</v>
      </c>
      <c r="D157" s="6">
        <v>0</v>
      </c>
      <c r="E157" s="6">
        <v>0</v>
      </c>
      <c r="F157" s="6">
        <v>20</v>
      </c>
      <c r="G157" s="6">
        <v>0</v>
      </c>
      <c r="H157" s="6">
        <v>0</v>
      </c>
      <c r="I157" s="6">
        <f t="shared" si="18"/>
        <v>20</v>
      </c>
      <c r="J157" s="6">
        <f t="shared" si="18"/>
        <v>0</v>
      </c>
      <c r="K157" s="6">
        <f>J157/I157*100</f>
        <v>0</v>
      </c>
    </row>
    <row r="158" spans="1:11" s="15" customFormat="1" ht="15">
      <c r="A158" s="16" t="s">
        <v>181</v>
      </c>
      <c r="B158" s="13">
        <v>150000</v>
      </c>
      <c r="C158" s="14">
        <f>C159+C160+C161</f>
        <v>0</v>
      </c>
      <c r="D158" s="14">
        <f>D159+D160+D161</f>
        <v>0</v>
      </c>
      <c r="E158" s="14">
        <v>0</v>
      </c>
      <c r="F158" s="14">
        <f>F159+F160+F161</f>
        <v>7592.9</v>
      </c>
      <c r="G158" s="14">
        <f>G159+G160+G161</f>
        <v>2718.1</v>
      </c>
      <c r="H158" s="14">
        <f t="shared" si="17"/>
        <v>35.79791647460127</v>
      </c>
      <c r="I158" s="14">
        <f t="shared" si="18"/>
        <v>7592.9</v>
      </c>
      <c r="J158" s="14">
        <f>D158+G158</f>
        <v>2718.1</v>
      </c>
      <c r="K158" s="14">
        <f aca="true" t="shared" si="19" ref="K158:K185">J158/I158*100</f>
        <v>35.79791647460127</v>
      </c>
    </row>
    <row r="159" spans="1:11" ht="15">
      <c r="A159" s="7" t="s">
        <v>182</v>
      </c>
      <c r="B159" s="4">
        <v>150101</v>
      </c>
      <c r="C159" s="6">
        <v>0</v>
      </c>
      <c r="D159" s="6">
        <v>0</v>
      </c>
      <c r="E159" s="6">
        <v>0</v>
      </c>
      <c r="F159" s="6">
        <v>6685.7</v>
      </c>
      <c r="G159" s="6">
        <v>2074.2</v>
      </c>
      <c r="H159" s="6">
        <f t="shared" si="17"/>
        <v>31.02442526586595</v>
      </c>
      <c r="I159" s="6">
        <f t="shared" si="18"/>
        <v>6685.7</v>
      </c>
      <c r="J159" s="6">
        <f t="shared" si="18"/>
        <v>2074.2</v>
      </c>
      <c r="K159" s="6">
        <f t="shared" si="19"/>
        <v>31.02442526586595</v>
      </c>
    </row>
    <row r="160" spans="1:11" ht="45">
      <c r="A160" s="7" t="s">
        <v>183</v>
      </c>
      <c r="B160" s="4">
        <v>150110</v>
      </c>
      <c r="C160" s="6">
        <v>0</v>
      </c>
      <c r="D160" s="6">
        <v>0</v>
      </c>
      <c r="E160" s="6">
        <v>0</v>
      </c>
      <c r="F160" s="6">
        <v>907.2</v>
      </c>
      <c r="G160" s="6">
        <v>643.9</v>
      </c>
      <c r="H160" s="6">
        <f t="shared" si="17"/>
        <v>70.97663139329805</v>
      </c>
      <c r="I160" s="6">
        <f t="shared" si="18"/>
        <v>907.2</v>
      </c>
      <c r="J160" s="6">
        <f t="shared" si="18"/>
        <v>643.9</v>
      </c>
      <c r="K160" s="6">
        <f t="shared" si="19"/>
        <v>70.97663139329805</v>
      </c>
    </row>
    <row r="161" spans="1:11" ht="30" hidden="1">
      <c r="A161" s="7" t="s">
        <v>178</v>
      </c>
      <c r="B161" s="4">
        <v>150202</v>
      </c>
      <c r="C161" s="6">
        <v>0</v>
      </c>
      <c r="D161" s="6">
        <v>0</v>
      </c>
      <c r="E161" s="6" t="e">
        <f>D161/C161*100</f>
        <v>#DIV/0!</v>
      </c>
      <c r="F161" s="6">
        <v>0</v>
      </c>
      <c r="G161" s="6">
        <v>0</v>
      </c>
      <c r="H161" s="6" t="e">
        <f t="shared" si="17"/>
        <v>#DIV/0!</v>
      </c>
      <c r="I161" s="6">
        <f t="shared" si="18"/>
        <v>0</v>
      </c>
      <c r="J161" s="6">
        <f t="shared" si="18"/>
        <v>0</v>
      </c>
      <c r="K161" s="6" t="e">
        <f t="shared" si="19"/>
        <v>#DIV/0!</v>
      </c>
    </row>
    <row r="162" spans="1:11" s="15" customFormat="1" ht="30">
      <c r="A162" s="16" t="s">
        <v>179</v>
      </c>
      <c r="B162" s="13">
        <v>160000</v>
      </c>
      <c r="C162" s="14">
        <f>C163</f>
        <v>220</v>
      </c>
      <c r="D162" s="14">
        <f>D163</f>
        <v>0</v>
      </c>
      <c r="E162" s="14">
        <v>0</v>
      </c>
      <c r="F162" s="14">
        <f>F163</f>
        <v>0</v>
      </c>
      <c r="G162" s="14">
        <f>G163</f>
        <v>0</v>
      </c>
      <c r="H162" s="14">
        <v>0</v>
      </c>
      <c r="I162" s="14">
        <f t="shared" si="18"/>
        <v>220</v>
      </c>
      <c r="J162" s="14">
        <f t="shared" si="18"/>
        <v>0</v>
      </c>
      <c r="K162" s="14">
        <f t="shared" si="19"/>
        <v>0</v>
      </c>
    </row>
    <row r="163" spans="1:11" ht="15">
      <c r="A163" s="7" t="s">
        <v>180</v>
      </c>
      <c r="B163" s="4">
        <v>160101</v>
      </c>
      <c r="C163" s="6">
        <v>220</v>
      </c>
      <c r="D163" s="6">
        <v>0</v>
      </c>
      <c r="E163" s="6">
        <f>D163/C163*100</f>
        <v>0</v>
      </c>
      <c r="F163" s="6">
        <v>0</v>
      </c>
      <c r="G163" s="6">
        <v>0</v>
      </c>
      <c r="H163" s="6">
        <v>0</v>
      </c>
      <c r="I163" s="6">
        <f t="shared" si="18"/>
        <v>220</v>
      </c>
      <c r="J163" s="6">
        <f t="shared" si="18"/>
        <v>0</v>
      </c>
      <c r="K163" s="6">
        <f t="shared" si="19"/>
        <v>0</v>
      </c>
    </row>
    <row r="164" spans="1:11" s="15" customFormat="1" ht="30" customHeight="1" hidden="1">
      <c r="A164" s="16" t="s">
        <v>76</v>
      </c>
      <c r="B164" s="13">
        <v>170000</v>
      </c>
      <c r="C164" s="14">
        <f>SUM(C165:C166)</f>
        <v>0</v>
      </c>
      <c r="D164" s="14">
        <f>SUM(D165:D166)</f>
        <v>0</v>
      </c>
      <c r="E164" s="14" t="e">
        <f>D164/C164*100</f>
        <v>#DIV/0!</v>
      </c>
      <c r="F164" s="14">
        <f>SUM(F165:F166)</f>
        <v>0</v>
      </c>
      <c r="G164" s="14">
        <f>SUM(G165:G166)</f>
        <v>0</v>
      </c>
      <c r="H164" s="14" t="e">
        <f t="shared" si="17"/>
        <v>#DIV/0!</v>
      </c>
      <c r="I164" s="14">
        <f t="shared" si="18"/>
        <v>0</v>
      </c>
      <c r="J164" s="14">
        <f t="shared" si="18"/>
        <v>0</v>
      </c>
      <c r="K164" s="14" t="e">
        <f t="shared" si="19"/>
        <v>#DIV/0!</v>
      </c>
    </row>
    <row r="165" spans="1:11" ht="42.75" customHeight="1" hidden="1">
      <c r="A165" s="7" t="s">
        <v>77</v>
      </c>
      <c r="B165" s="10" t="s">
        <v>17</v>
      </c>
      <c r="C165" s="6">
        <v>0</v>
      </c>
      <c r="D165" s="6">
        <v>0</v>
      </c>
      <c r="E165" s="6" t="e">
        <f>D165/C165*100</f>
        <v>#DIV/0!</v>
      </c>
      <c r="F165" s="6">
        <v>0</v>
      </c>
      <c r="G165" s="6">
        <v>0</v>
      </c>
      <c r="H165" s="6">
        <v>0</v>
      </c>
      <c r="I165" s="6">
        <f t="shared" si="18"/>
        <v>0</v>
      </c>
      <c r="J165" s="6">
        <f t="shared" si="18"/>
        <v>0</v>
      </c>
      <c r="K165" s="6" t="e">
        <f t="shared" si="19"/>
        <v>#DIV/0!</v>
      </c>
    </row>
    <row r="166" spans="1:11" ht="43.5" customHeight="1" hidden="1">
      <c r="A166" s="7" t="s">
        <v>78</v>
      </c>
      <c r="B166" s="10" t="s">
        <v>23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 t="e">
        <f t="shared" si="17"/>
        <v>#DIV/0!</v>
      </c>
      <c r="I166" s="6">
        <f t="shared" si="18"/>
        <v>0</v>
      </c>
      <c r="J166" s="6">
        <f t="shared" si="18"/>
        <v>0</v>
      </c>
      <c r="K166" s="6" t="e">
        <f t="shared" si="19"/>
        <v>#DIV/0!</v>
      </c>
    </row>
    <row r="167" spans="1:11" ht="18.75" customHeight="1">
      <c r="A167" s="16" t="s">
        <v>135</v>
      </c>
      <c r="B167" s="17" t="s">
        <v>128</v>
      </c>
      <c r="C167" s="14">
        <f>C168+C169</f>
        <v>70</v>
      </c>
      <c r="D167" s="14">
        <f>D168+D169</f>
        <v>0</v>
      </c>
      <c r="E167" s="14">
        <f>D167/C167*100</f>
        <v>0</v>
      </c>
      <c r="F167" s="14">
        <f>F168+F169+G14</f>
        <v>754.3</v>
      </c>
      <c r="G167" s="14">
        <f>G168+G169+H14</f>
        <v>294.8</v>
      </c>
      <c r="H167" s="14">
        <f>G167/F167*100</f>
        <v>39.082593132705824</v>
      </c>
      <c r="I167" s="14">
        <f t="shared" si="18"/>
        <v>824.3</v>
      </c>
      <c r="J167" s="14">
        <f t="shared" si="18"/>
        <v>294.8</v>
      </c>
      <c r="K167" s="14">
        <f t="shared" si="19"/>
        <v>35.76367827247361</v>
      </c>
    </row>
    <row r="168" spans="1:11" s="15" customFormat="1" ht="30" customHeight="1">
      <c r="A168" s="7" t="s">
        <v>79</v>
      </c>
      <c r="B168" s="4">
        <v>180109</v>
      </c>
      <c r="C168" s="6">
        <v>70</v>
      </c>
      <c r="D168" s="6">
        <v>0</v>
      </c>
      <c r="E168" s="6">
        <f>D168/C168*100</f>
        <v>0</v>
      </c>
      <c r="F168" s="6">
        <v>514.3</v>
      </c>
      <c r="G168" s="6">
        <v>54.8</v>
      </c>
      <c r="H168" s="6">
        <f>G168/F168*100</f>
        <v>10.655259576122885</v>
      </c>
      <c r="I168" s="6">
        <f aca="true" t="shared" si="20" ref="I168:J185">C168+F168</f>
        <v>584.3</v>
      </c>
      <c r="J168" s="6">
        <f t="shared" si="20"/>
        <v>54.8</v>
      </c>
      <c r="K168" s="6">
        <f t="shared" si="19"/>
        <v>9.378743795995208</v>
      </c>
    </row>
    <row r="169" spans="1:11" s="2" customFormat="1" ht="46.5" customHeight="1">
      <c r="A169" s="7" t="s">
        <v>198</v>
      </c>
      <c r="B169" s="4">
        <v>180409</v>
      </c>
      <c r="C169" s="6">
        <v>0</v>
      </c>
      <c r="D169" s="6">
        <v>0</v>
      </c>
      <c r="E169" s="6">
        <v>0</v>
      </c>
      <c r="F169" s="6">
        <v>240</v>
      </c>
      <c r="G169" s="6">
        <v>240</v>
      </c>
      <c r="H169" s="6">
        <f t="shared" si="17"/>
        <v>100</v>
      </c>
      <c r="I169" s="6">
        <f t="shared" si="20"/>
        <v>240</v>
      </c>
      <c r="J169" s="6">
        <f t="shared" si="20"/>
        <v>240</v>
      </c>
      <c r="K169" s="6">
        <f t="shared" si="19"/>
        <v>100</v>
      </c>
    </row>
    <row r="170" spans="1:11" s="2" customFormat="1" ht="15" customHeight="1">
      <c r="A170" s="16" t="s">
        <v>129</v>
      </c>
      <c r="B170" s="13">
        <v>240000</v>
      </c>
      <c r="C170" s="14">
        <f>C171+C172</f>
        <v>0</v>
      </c>
      <c r="D170" s="14">
        <f>D171+D172</f>
        <v>0</v>
      </c>
      <c r="E170" s="14">
        <v>0</v>
      </c>
      <c r="F170" s="14">
        <f>F171+F172</f>
        <v>45.8</v>
      </c>
      <c r="G170" s="14">
        <f>G171+G172</f>
        <v>0</v>
      </c>
      <c r="H170" s="14">
        <f>G170/F170*100</f>
        <v>0</v>
      </c>
      <c r="I170" s="14">
        <f t="shared" si="20"/>
        <v>45.8</v>
      </c>
      <c r="J170" s="14">
        <f t="shared" si="20"/>
        <v>0</v>
      </c>
      <c r="K170" s="14">
        <f t="shared" si="19"/>
        <v>0</v>
      </c>
    </row>
    <row r="171" spans="1:11" ht="29.25" customHeight="1">
      <c r="A171" s="7" t="s">
        <v>80</v>
      </c>
      <c r="B171" s="4">
        <v>240604</v>
      </c>
      <c r="C171" s="6">
        <v>0</v>
      </c>
      <c r="D171" s="6">
        <v>0</v>
      </c>
      <c r="E171" s="6">
        <v>0</v>
      </c>
      <c r="F171" s="6">
        <v>24.2</v>
      </c>
      <c r="G171" s="6">
        <v>0</v>
      </c>
      <c r="H171" s="6">
        <f>G171/F171*100</f>
        <v>0</v>
      </c>
      <c r="I171" s="6">
        <f t="shared" si="20"/>
        <v>24.2</v>
      </c>
      <c r="J171" s="6">
        <f t="shared" si="20"/>
        <v>0</v>
      </c>
      <c r="K171" s="6">
        <f t="shared" si="19"/>
        <v>0</v>
      </c>
    </row>
    <row r="172" spans="1:11" ht="42.75" customHeight="1">
      <c r="A172" s="7" t="s">
        <v>124</v>
      </c>
      <c r="B172" s="4">
        <v>240900</v>
      </c>
      <c r="C172" s="6">
        <v>0</v>
      </c>
      <c r="D172" s="6">
        <v>0</v>
      </c>
      <c r="E172" s="6">
        <v>0</v>
      </c>
      <c r="F172" s="6">
        <v>21.6</v>
      </c>
      <c r="G172" s="6">
        <v>0</v>
      </c>
      <c r="H172" s="6">
        <f>G172/F172*100</f>
        <v>0</v>
      </c>
      <c r="I172" s="6">
        <f t="shared" si="20"/>
        <v>21.6</v>
      </c>
      <c r="J172" s="6">
        <f t="shared" si="20"/>
        <v>0</v>
      </c>
      <c r="K172" s="6">
        <f t="shared" si="19"/>
        <v>0</v>
      </c>
    </row>
    <row r="173" spans="1:11" s="15" customFormat="1" ht="17.25" customHeight="1">
      <c r="A173" s="16" t="s">
        <v>130</v>
      </c>
      <c r="B173" s="13">
        <v>250000</v>
      </c>
      <c r="C173" s="14">
        <f>SUM(C176:C179)</f>
        <v>20.6</v>
      </c>
      <c r="D173" s="14">
        <f>SUM(D176:D179)</f>
        <v>4.8</v>
      </c>
      <c r="E173" s="14">
        <f>D173/C173*100</f>
        <v>23.300970873786405</v>
      </c>
      <c r="F173" s="14">
        <f>F174+F178+F179</f>
        <v>0</v>
      </c>
      <c r="G173" s="14">
        <f>G174+G178+G179</f>
        <v>0</v>
      </c>
      <c r="H173" s="14">
        <v>0</v>
      </c>
      <c r="I173" s="14">
        <f>C173+F173</f>
        <v>20.6</v>
      </c>
      <c r="J173" s="14">
        <f t="shared" si="20"/>
        <v>4.8</v>
      </c>
      <c r="K173" s="14">
        <f>J173/I173*100</f>
        <v>23.300970873786405</v>
      </c>
    </row>
    <row r="174" spans="1:11" s="15" customFormat="1" ht="15" hidden="1">
      <c r="A174" s="7" t="s">
        <v>113</v>
      </c>
      <c r="B174" s="4">
        <v>250102</v>
      </c>
      <c r="C174" s="6"/>
      <c r="D174" s="6">
        <v>0</v>
      </c>
      <c r="E174" s="6" t="e">
        <f>D174/C174*100</f>
        <v>#DIV/0!</v>
      </c>
      <c r="F174" s="6">
        <v>0</v>
      </c>
      <c r="G174" s="6">
        <v>0</v>
      </c>
      <c r="H174" s="6">
        <v>0</v>
      </c>
      <c r="I174" s="6">
        <f t="shared" si="20"/>
        <v>0</v>
      </c>
      <c r="J174" s="6">
        <f t="shared" si="20"/>
        <v>0</v>
      </c>
      <c r="K174" s="6" t="e">
        <f t="shared" si="19"/>
        <v>#DIV/0!</v>
      </c>
    </row>
    <row r="175" spans="1:11" s="15" customFormat="1" ht="42.75" customHeight="1" hidden="1">
      <c r="A175" s="7" t="s">
        <v>93</v>
      </c>
      <c r="B175" s="4">
        <v>250203</v>
      </c>
      <c r="C175" s="6"/>
      <c r="D175" s="6"/>
      <c r="E175" s="6" t="e">
        <f>D175/C175*100</f>
        <v>#DIV/0!</v>
      </c>
      <c r="F175" s="6"/>
      <c r="G175" s="6"/>
      <c r="H175" s="6"/>
      <c r="I175" s="6">
        <f t="shared" si="20"/>
        <v>0</v>
      </c>
      <c r="J175" s="6">
        <f t="shared" si="20"/>
        <v>0</v>
      </c>
      <c r="K175" s="6" t="e">
        <f t="shared" si="19"/>
        <v>#DIV/0!</v>
      </c>
    </row>
    <row r="176" spans="1:11" ht="17.25" customHeight="1">
      <c r="A176" s="7" t="s">
        <v>113</v>
      </c>
      <c r="B176" s="4">
        <v>250102</v>
      </c>
      <c r="C176" s="6">
        <v>10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f t="shared" si="20"/>
        <v>10</v>
      </c>
      <c r="J176" s="6">
        <f t="shared" si="20"/>
        <v>0</v>
      </c>
      <c r="K176" s="6">
        <f t="shared" si="19"/>
        <v>0</v>
      </c>
    </row>
    <row r="177" spans="1:11" ht="30.75" customHeight="1" hidden="1">
      <c r="A177" s="7" t="s">
        <v>199</v>
      </c>
      <c r="B177" s="4">
        <v>250203</v>
      </c>
      <c r="C177" s="6">
        <v>0</v>
      </c>
      <c r="D177" s="6">
        <v>0</v>
      </c>
      <c r="E177" s="36" t="e">
        <f aca="true" t="shared" si="21" ref="E177:E185">D177/C177*100</f>
        <v>#DIV/0!</v>
      </c>
      <c r="F177" s="6">
        <v>0</v>
      </c>
      <c r="G177" s="6">
        <v>0</v>
      </c>
      <c r="H177" s="6">
        <v>0</v>
      </c>
      <c r="I177" s="6">
        <f t="shared" si="20"/>
        <v>0</v>
      </c>
      <c r="J177" s="6">
        <f t="shared" si="20"/>
        <v>0</v>
      </c>
      <c r="K177" s="6" t="e">
        <f t="shared" si="19"/>
        <v>#DIV/0!</v>
      </c>
    </row>
    <row r="178" spans="1:11" ht="15">
      <c r="A178" s="7" t="s">
        <v>81</v>
      </c>
      <c r="B178" s="4">
        <v>250404</v>
      </c>
      <c r="C178" s="6">
        <v>10.6</v>
      </c>
      <c r="D178" s="6">
        <v>4.8</v>
      </c>
      <c r="E178" s="36">
        <f t="shared" si="21"/>
        <v>45.28301886792453</v>
      </c>
      <c r="F178" s="6">
        <v>0</v>
      </c>
      <c r="G178" s="6">
        <v>0</v>
      </c>
      <c r="H178" s="6">
        <v>0</v>
      </c>
      <c r="I178" s="6">
        <f t="shared" si="20"/>
        <v>10.6</v>
      </c>
      <c r="J178" s="6">
        <f t="shared" si="20"/>
        <v>4.8</v>
      </c>
      <c r="K178" s="6">
        <f t="shared" si="19"/>
        <v>45.28301886792453</v>
      </c>
    </row>
    <row r="179" spans="1:11" ht="60" hidden="1">
      <c r="A179" s="7" t="s">
        <v>187</v>
      </c>
      <c r="B179" s="4">
        <v>250500</v>
      </c>
      <c r="C179" s="6">
        <v>0</v>
      </c>
      <c r="D179" s="6">
        <v>0</v>
      </c>
      <c r="E179" s="21" t="e">
        <f t="shared" si="21"/>
        <v>#DIV/0!</v>
      </c>
      <c r="F179" s="6"/>
      <c r="G179" s="6">
        <v>0</v>
      </c>
      <c r="H179" s="6">
        <v>0</v>
      </c>
      <c r="I179" s="6">
        <f t="shared" si="20"/>
        <v>0</v>
      </c>
      <c r="J179" s="6">
        <f t="shared" si="20"/>
        <v>0</v>
      </c>
      <c r="K179" s="6" t="e">
        <f t="shared" si="19"/>
        <v>#DIV/0!</v>
      </c>
    </row>
    <row r="180" spans="1:12" s="22" customFormat="1" ht="15">
      <c r="A180" s="19" t="s">
        <v>121</v>
      </c>
      <c r="B180" s="20">
        <v>900201</v>
      </c>
      <c r="C180" s="21">
        <f>C85+C87+C100+C104+C127+C144+C150+C164+C167+C170+C173+C158+C162</f>
        <v>98128.6</v>
      </c>
      <c r="D180" s="21">
        <f>D85+D87+D100+D104+D127+D144+D150+D164+D167+D170+D173+D158+D162</f>
        <v>59717.899999999994</v>
      </c>
      <c r="E180" s="21">
        <f t="shared" si="21"/>
        <v>60.856773662316584</v>
      </c>
      <c r="F180" s="21">
        <f>F85+F87+F100+F104+F127+F144+F150+F164+F167+F170+F173+F162+F158</f>
        <v>23820.8</v>
      </c>
      <c r="G180" s="21">
        <f>G85+G87+G100+G104+G127+G144+G150+G164+G167+G170+G173+G162+G158</f>
        <v>11465.2</v>
      </c>
      <c r="H180" s="21">
        <f>G180/F180*100</f>
        <v>48.13104513702311</v>
      </c>
      <c r="I180" s="21">
        <f t="shared" si="20"/>
        <v>121949.40000000001</v>
      </c>
      <c r="J180" s="21">
        <f t="shared" si="20"/>
        <v>71183.09999999999</v>
      </c>
      <c r="K180" s="21">
        <f t="shared" si="19"/>
        <v>58.371012895512386</v>
      </c>
      <c r="L180" s="25"/>
    </row>
    <row r="181" spans="1:11" s="15" customFormat="1" ht="46.5" customHeight="1">
      <c r="A181" s="16" t="s">
        <v>84</v>
      </c>
      <c r="B181" s="13">
        <v>250301</v>
      </c>
      <c r="C181" s="14">
        <v>9779.1</v>
      </c>
      <c r="D181" s="14">
        <v>7334.1</v>
      </c>
      <c r="E181" s="14">
        <f t="shared" si="21"/>
        <v>74.99769917477069</v>
      </c>
      <c r="F181" s="14">
        <v>0</v>
      </c>
      <c r="G181" s="14">
        <v>0</v>
      </c>
      <c r="H181" s="14">
        <v>0</v>
      </c>
      <c r="I181" s="14">
        <f t="shared" si="20"/>
        <v>9779.1</v>
      </c>
      <c r="J181" s="14">
        <f t="shared" si="20"/>
        <v>7334.1</v>
      </c>
      <c r="K181" s="14">
        <f t="shared" si="19"/>
        <v>74.99769917477069</v>
      </c>
    </row>
    <row r="182" spans="1:11" s="15" customFormat="1" ht="45" hidden="1">
      <c r="A182" s="16" t="s">
        <v>85</v>
      </c>
      <c r="B182" s="13">
        <v>250306</v>
      </c>
      <c r="C182" s="14"/>
      <c r="D182" s="14"/>
      <c r="E182" s="14" t="e">
        <f t="shared" si="21"/>
        <v>#DIV/0!</v>
      </c>
      <c r="F182" s="14"/>
      <c r="G182" s="14"/>
      <c r="H182" s="14"/>
      <c r="I182" s="14">
        <f t="shared" si="20"/>
        <v>0</v>
      </c>
      <c r="J182" s="14">
        <f t="shared" si="20"/>
        <v>0</v>
      </c>
      <c r="K182" s="14" t="e">
        <f t="shared" si="19"/>
        <v>#DIV/0!</v>
      </c>
    </row>
    <row r="183" spans="1:11" s="15" customFormat="1" ht="44.25" customHeight="1" hidden="1">
      <c r="A183" s="16" t="s">
        <v>82</v>
      </c>
      <c r="B183" s="13">
        <v>250325</v>
      </c>
      <c r="C183" s="14"/>
      <c r="D183" s="14"/>
      <c r="E183" s="14" t="e">
        <f t="shared" si="21"/>
        <v>#DIV/0!</v>
      </c>
      <c r="F183" s="14">
        <v>0</v>
      </c>
      <c r="G183" s="14">
        <v>0</v>
      </c>
      <c r="H183" s="14">
        <v>0</v>
      </c>
      <c r="I183" s="14">
        <f t="shared" si="20"/>
        <v>0</v>
      </c>
      <c r="J183" s="14">
        <f t="shared" si="20"/>
        <v>0</v>
      </c>
      <c r="K183" s="14" t="e">
        <f t="shared" si="19"/>
        <v>#DIV/0!</v>
      </c>
    </row>
    <row r="184" spans="1:11" s="15" customFormat="1" ht="60">
      <c r="A184" s="16" t="s">
        <v>87</v>
      </c>
      <c r="B184" s="13">
        <v>250344</v>
      </c>
      <c r="C184" s="14">
        <v>0</v>
      </c>
      <c r="D184" s="14">
        <v>0</v>
      </c>
      <c r="E184" s="14">
        <v>0</v>
      </c>
      <c r="F184" s="14">
        <v>234</v>
      </c>
      <c r="G184" s="14">
        <v>0</v>
      </c>
      <c r="H184" s="14">
        <v>0</v>
      </c>
      <c r="I184" s="14">
        <f t="shared" si="20"/>
        <v>234</v>
      </c>
      <c r="J184" s="14">
        <f t="shared" si="20"/>
        <v>0</v>
      </c>
      <c r="K184" s="14">
        <f t="shared" si="19"/>
        <v>0</v>
      </c>
    </row>
    <row r="185" spans="1:11" s="15" customFormat="1" ht="16.5" customHeight="1">
      <c r="A185" s="19" t="s">
        <v>83</v>
      </c>
      <c r="B185" s="13">
        <v>250380</v>
      </c>
      <c r="C185" s="14">
        <v>50</v>
      </c>
      <c r="D185" s="14">
        <v>50</v>
      </c>
      <c r="E185" s="14">
        <f t="shared" si="21"/>
        <v>100</v>
      </c>
      <c r="F185" s="14">
        <v>3872.4</v>
      </c>
      <c r="G185" s="14">
        <v>0</v>
      </c>
      <c r="H185" s="14">
        <v>0</v>
      </c>
      <c r="I185" s="14">
        <f>C185+F185</f>
        <v>3922.4</v>
      </c>
      <c r="J185" s="14">
        <f t="shared" si="20"/>
        <v>50</v>
      </c>
      <c r="K185" s="14">
        <f t="shared" si="19"/>
        <v>1.2747297572914542</v>
      </c>
    </row>
    <row r="186" spans="1:11" s="24" customFormat="1" ht="15">
      <c r="A186" s="23" t="s">
        <v>120</v>
      </c>
      <c r="B186" s="20">
        <v>900204</v>
      </c>
      <c r="C186" s="21">
        <f>C180+C181+C185</f>
        <v>107957.70000000001</v>
      </c>
      <c r="D186" s="21">
        <f>D180+D181+D185</f>
        <v>67102</v>
      </c>
      <c r="E186" s="21">
        <f>D186/C186*100</f>
        <v>62.15582584660473</v>
      </c>
      <c r="F186" s="21">
        <f>F180+F181+F185+F184</f>
        <v>27927.2</v>
      </c>
      <c r="G186" s="21">
        <f>G180+G181+G185</f>
        <v>11465.2</v>
      </c>
      <c r="H186" s="21">
        <f>G186/F186*100</f>
        <v>41.05388295282019</v>
      </c>
      <c r="I186" s="21">
        <f>C186+F186</f>
        <v>135884.90000000002</v>
      </c>
      <c r="J186" s="21">
        <f>D186+G186</f>
        <v>78567.2</v>
      </c>
      <c r="K186" s="21">
        <f>J186/I186*100</f>
        <v>57.81893352388675</v>
      </c>
    </row>
    <row r="187" spans="1:11" s="24" customFormat="1" ht="15">
      <c r="A187" s="50"/>
      <c r="B187" s="51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s="24" customFormat="1" ht="15">
      <c r="A188" s="50"/>
      <c r="B188" s="51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9" ht="15.75" customHeight="1">
      <c r="A189" s="1" t="s">
        <v>204</v>
      </c>
      <c r="G189" s="49"/>
      <c r="H189" s="49"/>
      <c r="I189" s="1" t="s">
        <v>205</v>
      </c>
    </row>
    <row r="190" ht="15">
      <c r="A190" s="49"/>
    </row>
    <row r="191" ht="15">
      <c r="A191" s="1" t="s">
        <v>223</v>
      </c>
    </row>
    <row r="193" spans="1:11" ht="15">
      <c r="A193" s="57" t="s">
        <v>196</v>
      </c>
      <c r="B193" s="54"/>
      <c r="C193" s="54"/>
      <c r="D193" s="54"/>
      <c r="E193" s="54"/>
      <c r="F193" s="54"/>
      <c r="G193" s="54"/>
      <c r="H193" s="54"/>
      <c r="I193" s="1" t="s">
        <v>156</v>
      </c>
      <c r="J193" s="54"/>
      <c r="K193" s="54"/>
    </row>
  </sheetData>
  <sheetProtection/>
  <mergeCells count="7">
    <mergeCell ref="A5:K5"/>
    <mergeCell ref="A6:K6"/>
    <mergeCell ref="A9:A10"/>
    <mergeCell ref="B9:B10"/>
    <mergeCell ref="C9:E9"/>
    <mergeCell ref="F9:H9"/>
    <mergeCell ref="I9:K9"/>
  </mergeCells>
  <printOptions/>
  <pageMargins left="1.1811023622047245" right="0.3937007874015748" top="0.7874015748031497" bottom="0.7874015748031497" header="0.31496062992125984" footer="0.31496062992125984"/>
  <pageSetup firstPageNumber="2" useFirstPageNumber="1" fitToHeight="3" fitToWidth="1" horizontalDpi="600" verticalDpi="600" orientation="portrait" paperSize="9" scale="57" r:id="rId1"/>
  <headerFooter>
    <oddHeader>&amp;C&amp;P&amp;</oddHeader>
  </headerFooter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</cp:lastModifiedBy>
  <cp:lastPrinted>2016-11-22T13:39:28Z</cp:lastPrinted>
  <dcterms:created xsi:type="dcterms:W3CDTF">1996-10-08T23:32:33Z</dcterms:created>
  <dcterms:modified xsi:type="dcterms:W3CDTF">2016-11-22T13:39:52Z</dcterms:modified>
  <cp:category/>
  <cp:version/>
  <cp:contentType/>
  <cp:contentStatus/>
</cp:coreProperties>
</file>