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'дод.7'!$4:$4</definedName>
    <definedName name="_xlnm.Print_Area" localSheetId="0">'дод.7'!$A$1:$L$85</definedName>
  </definedNames>
  <calcPr fullCalcOnLoad="1"/>
</workbook>
</file>

<file path=xl/sharedStrings.xml><?xml version="1.0" encoding="utf-8"?>
<sst xmlns="http://schemas.openxmlformats.org/spreadsheetml/2006/main" count="311" uniqueCount="273">
  <si>
    <t>Загальний фонд</t>
  </si>
  <si>
    <t>Спеціальний фонд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</si>
  <si>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</si>
  <si>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Чортківська міська рада</t>
  </si>
  <si>
    <t>Служба у справах дітей</t>
  </si>
  <si>
    <t>1090</t>
  </si>
  <si>
    <t>1040</t>
  </si>
  <si>
    <t>0320</t>
  </si>
  <si>
    <t>0829</t>
  </si>
  <si>
    <t xml:space="preserve">Управління соціального захисту населення, сім'ї та праці Чортківської міської ради </t>
  </si>
  <si>
    <t>1010</t>
  </si>
  <si>
    <t>0810</t>
  </si>
  <si>
    <t>0763</t>
  </si>
  <si>
    <t>5011</t>
  </si>
  <si>
    <t>3112</t>
  </si>
  <si>
    <t>1060</t>
  </si>
  <si>
    <t>Відділ культури, туризму, національностей та релігії Чортківської міської ради</t>
  </si>
  <si>
    <t>Управління освіти, молоді та спорту Чортківської міської ради</t>
  </si>
  <si>
    <t>Міська програма розвитку волейболу і баскетболу на 2016 - 2020 роки</t>
  </si>
  <si>
    <t>Компенсаційні виплати на пільговий проїзд автомобільним транспортом окремим категоріям громадян</t>
  </si>
  <si>
    <t>0990</t>
  </si>
  <si>
    <t>0380</t>
  </si>
  <si>
    <t>Заходи та роботи з мобілізаційної підготовки місцевого значення</t>
  </si>
  <si>
    <t>1070</t>
  </si>
  <si>
    <t>3104</t>
  </si>
  <si>
    <t>1020</t>
  </si>
  <si>
    <t>0540</t>
  </si>
  <si>
    <t>0180</t>
  </si>
  <si>
    <t>0620</t>
  </si>
  <si>
    <t>0110000</t>
  </si>
  <si>
    <t>1010000</t>
  </si>
  <si>
    <t>грн.</t>
  </si>
  <si>
    <t>Проведення навчально-тренувальних зборів і змагань з олімпійських видів спорту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</si>
  <si>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</si>
  <si>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</si>
  <si>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Секретар міської ради</t>
  </si>
  <si>
    <t>Я.П.Дзиндра</t>
  </si>
  <si>
    <t>Програма збереження архітектурних пам'яток місцевого значення на 2016-2020 роки</t>
  </si>
  <si>
    <t>Програма регулювання та розвитку земельних відносин на території міста на 2017-2019 роки</t>
  </si>
  <si>
    <t>Всього</t>
  </si>
  <si>
    <t>0100000</t>
  </si>
  <si>
    <t>Здійснення соціальної роботи з вразливими категоріями населення</t>
  </si>
  <si>
    <t>1000000</t>
  </si>
  <si>
    <t>5010</t>
  </si>
  <si>
    <t>Проведення спортивної роботи в регіоні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</si>
  <si>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</si>
  <si>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</si>
  <si>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3030</t>
  </si>
  <si>
    <t>Заклади і заходи з питань дітей та їх соціального захисту</t>
  </si>
  <si>
    <t>3110</t>
  </si>
  <si>
    <t>Фінансовий орган (в частині міжбюджетних трансфертів, резервного фонду)</t>
  </si>
  <si>
    <t>Фінансове управління Чортківської міської ради</t>
  </si>
  <si>
    <t>0116030</t>
  </si>
  <si>
    <t>6030</t>
  </si>
  <si>
    <t>0640</t>
  </si>
  <si>
    <t>Відшкодування різниці між розміром ціни(тарифу) на житлово-комунальні послуги, що затверджувалися або погоджувалися рішенням місцевого орагану виконавчої влади та органу місцевого самоврядування, та розміром економічно обргунтованих витрат на їх виробництво (надання)</t>
  </si>
  <si>
    <t>Програма "Громадський бюджет міста Чорткова на 2017-2021 роки"</t>
  </si>
  <si>
    <t>Надання пільг окремим категоріям громадян з оплати послуг зв'язку</t>
  </si>
  <si>
    <t>0443</t>
  </si>
  <si>
    <t>Програма соціальної підтримки сімей, дітей та молоді на 2018 - 2020 роки</t>
  </si>
  <si>
    <t>Програма  "Милосердя" на 2018 - 2020 роки</t>
  </si>
  <si>
    <t>Програма соціальної підтримки малозахищених верств населення "Турбота"у м.Чорткові на 2018-2020  роки</t>
  </si>
  <si>
    <t>Програма підтримки розвитку місцевого самоврядування та депутатської діяльності міста Чорткова на 2018-2020 роки</t>
  </si>
  <si>
    <t>0112150</t>
  </si>
  <si>
    <t>Інші програми, заклади та заходи у сфері охорони здоров'я</t>
  </si>
  <si>
    <t>0113120</t>
  </si>
  <si>
    <t>3120</t>
  </si>
  <si>
    <t>0113121</t>
  </si>
  <si>
    <t>3121</t>
  </si>
  <si>
    <t>Утримання та заберзпечення діяльності центрів соціальних служб для сім'ї, дітей та молоді</t>
  </si>
  <si>
    <t>Інші заклади та заходи</t>
  </si>
  <si>
    <t>0116010</t>
  </si>
  <si>
    <t>6010</t>
  </si>
  <si>
    <t>Утримання та ефектна експлуатація об'єктів житлово-комунального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</si>
  <si>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</si>
  <si>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</si>
  <si>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</si>
  <si>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</si>
  <si>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</si>
  <si>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</si>
  <si>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</si>
  <si>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</si>
  <si>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0117350</t>
  </si>
  <si>
    <t>7350</t>
  </si>
  <si>
    <t>Розробленян схем планування та забудови територій (містобудівної документації)</t>
  </si>
  <si>
    <t>0118110</t>
  </si>
  <si>
    <t>8110</t>
  </si>
  <si>
    <t>0118220</t>
  </si>
  <si>
    <t>8220</t>
  </si>
  <si>
    <t>0117640</t>
  </si>
  <si>
    <t>7640</t>
  </si>
  <si>
    <t>0470</t>
  </si>
  <si>
    <t xml:space="preserve">Заходи з енергозбереження </t>
  </si>
  <si>
    <t>0117340</t>
  </si>
  <si>
    <t>7340</t>
  </si>
  <si>
    <t>Проектування, реставрація та охорона пам'яток архітектури</t>
  </si>
  <si>
    <t>0117530</t>
  </si>
  <si>
    <t>7530</t>
  </si>
  <si>
    <t>0460</t>
  </si>
  <si>
    <t>Інші заходи у сфері зв'язку, телекомунікації та інформатики</t>
  </si>
  <si>
    <t>0117690</t>
  </si>
  <si>
    <t>7690</t>
  </si>
  <si>
    <t>Інша економічна діяльність</t>
  </si>
  <si>
    <t>0117693</t>
  </si>
  <si>
    <t>7693</t>
  </si>
  <si>
    <t>0490</t>
  </si>
  <si>
    <t>Інші заходи пов'язані з економічною діяльністю</t>
  </si>
  <si>
    <t>1050</t>
  </si>
  <si>
    <t>Організація та проведення громадських робіт</t>
  </si>
  <si>
    <t>0600000</t>
  </si>
  <si>
    <t>0610000</t>
  </si>
  <si>
    <t>0611160</t>
  </si>
  <si>
    <t>1160</t>
  </si>
  <si>
    <t>Інші програми, заклади та заходи у сфері освіти</t>
  </si>
  <si>
    <t>0615010</t>
  </si>
  <si>
    <t>0615011</t>
  </si>
  <si>
    <t>0900000</t>
  </si>
  <si>
    <t>0910000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</si>
  <si>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</si>
  <si>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3032</t>
  </si>
  <si>
    <t>3033</t>
  </si>
  <si>
    <t>0813030</t>
  </si>
  <si>
    <t>0800000</t>
  </si>
  <si>
    <t>0810000</t>
  </si>
  <si>
    <t>0813032</t>
  </si>
  <si>
    <t>0813033</t>
  </si>
  <si>
    <t>0813100</t>
  </si>
  <si>
    <t>0813104</t>
  </si>
  <si>
    <t>0813160</t>
  </si>
  <si>
    <t>3160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</si>
  <si>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</si>
  <si>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0913110</t>
  </si>
  <si>
    <t>0913112</t>
  </si>
  <si>
    <t>1014080</t>
  </si>
  <si>
    <t>4080</t>
  </si>
  <si>
    <t>3700000</t>
  </si>
  <si>
    <t>3710000</t>
  </si>
  <si>
    <t>3719770</t>
  </si>
  <si>
    <t>9770</t>
  </si>
  <si>
    <t>Інші субвенції з місцевого бюджету</t>
  </si>
  <si>
    <t>0110180</t>
  </si>
  <si>
    <t>0133</t>
  </si>
  <si>
    <t>Інша діяльність у сфері державного управління</t>
  </si>
  <si>
    <t>0117130</t>
  </si>
  <si>
    <t>7130</t>
  </si>
  <si>
    <t>0421</t>
  </si>
  <si>
    <t>Здійснення заходів із землеустрою</t>
  </si>
  <si>
    <t>0112152</t>
  </si>
  <si>
    <t>2152</t>
  </si>
  <si>
    <t>Інші програми та заходи у сфері охорони здоров'я</t>
  </si>
  <si>
    <t>0113240</t>
  </si>
  <si>
    <t>3240</t>
  </si>
  <si>
    <t>0113242</t>
  </si>
  <si>
    <t>3242</t>
  </si>
  <si>
    <t xml:space="preserve">Інші заходи у сфері соціального захисту і соціального забезпечення </t>
  </si>
  <si>
    <t>0611162</t>
  </si>
  <si>
    <t>1162</t>
  </si>
  <si>
    <t>Інші програми та заходи у сфері освіти</t>
  </si>
  <si>
    <t>0813180</t>
  </si>
  <si>
    <t>3180</t>
  </si>
  <si>
    <t>0813210</t>
  </si>
  <si>
    <t>3210</t>
  </si>
  <si>
    <t>0813240</t>
  </si>
  <si>
    <t>0813242</t>
  </si>
  <si>
    <t>1014082</t>
  </si>
  <si>
    <t>4082</t>
  </si>
  <si>
    <t>Інші заходи в галузі культури і мистецтва</t>
  </si>
  <si>
    <t>0113210</t>
  </si>
  <si>
    <t>Організація благоустрою населених пуктів</t>
  </si>
  <si>
    <t>Заходи із запобігання та ліквідації надзвичайних ситуацій та наслідків стихійного лиха</t>
  </si>
  <si>
    <t>Природоохоронні заходи за рахунок цільових фондів</t>
  </si>
  <si>
    <t>0611020</t>
  </si>
  <si>
    <t>0921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</si>
  <si>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</si>
  <si>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Програма розвитку культури в місті Чорткові на 2018-2020 роки</t>
  </si>
  <si>
    <t>Програма підтримки обдарованих дітей міста Чорткова на 2016-2020 роки</t>
  </si>
  <si>
    <t>Програма розвитку інвестиційного клімату в місті Чортків на 2017 - 2021 роки</t>
  </si>
  <si>
    <t xml:space="preserve">Розподіл витрат місцевого бюджету на реалізацію місцевих /регіональних програм у 2019 році
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</si>
  <si>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</si>
  <si>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</si>
  <si>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виидатків та кредитування бюджету</t>
  </si>
  <si>
    <t xml:space="preserve"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
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</si>
  <si>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</si>
  <si>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</si>
  <si>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</si>
  <si>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бюджтет розвитку</t>
  </si>
  <si>
    <t>Програма підтримки благодійної служби милосердя "Карітас" в м. Чорткові на 2017-2019 роки</t>
  </si>
  <si>
    <t xml:space="preserve">Програма підтримки та розвитку дітей з інвалідністю та дітей соціально незахищених категорій м.Чорткова на 2019 рік </t>
  </si>
  <si>
    <t>Програма організації громадських робіт для тимчасової зайнятості населення у м. Чорткові на 2018-2020 роки</t>
  </si>
  <si>
    <t>Програма надання адресної грошової допомоги громадянам м. Чорткова на 2017-2019  роки</t>
  </si>
  <si>
    <t>Програма "Картка Чортківчанина" на 2018-2020 роки</t>
  </si>
  <si>
    <t>12.05.2017   № 636</t>
  </si>
  <si>
    <t>12.12.2017   № 908</t>
  </si>
  <si>
    <t>12.12.2017   № 888</t>
  </si>
  <si>
    <t>12.12.2017    № 883</t>
  </si>
  <si>
    <t>12.12.2017   № 897</t>
  </si>
  <si>
    <t>02.02.2018   № 965</t>
  </si>
  <si>
    <t>12.12.2017   № 898</t>
  </si>
  <si>
    <t>Програма "Безпечне місто" на 2019-2022 роки</t>
  </si>
  <si>
    <t>23.12.2016   № 450</t>
  </si>
  <si>
    <t>0611010</t>
  </si>
  <si>
    <t>0813105</t>
  </si>
  <si>
    <t>3105</t>
  </si>
  <si>
    <t>Програма поводження з твердими побутовими відходами на території міста Чорткова на 2018-2020 роки</t>
  </si>
  <si>
    <t>21.06.2018   № 1109</t>
  </si>
  <si>
    <t>0116090</t>
  </si>
  <si>
    <t>6090</t>
  </si>
  <si>
    <t>Інша діяльність у сфері житлово-комунального господарства</t>
  </si>
  <si>
    <t>Програма підготовки об'єктів комунальної власності територіальної громади м. Чорткова до приватизації та оренди на 2017-2020 роки</t>
  </si>
  <si>
    <t>12.05.2017   № 629</t>
  </si>
  <si>
    <t>Програма "Чортків- Smart City" на 2019-2022 роки</t>
  </si>
  <si>
    <t>23.12.2016   № 489</t>
  </si>
  <si>
    <t>06.09.2016   № 345</t>
  </si>
  <si>
    <t>Програма забезпечення розроблення (оновлення) містобудівної документації в місті Чорткові на 2019 рік</t>
  </si>
  <si>
    <t>Програма ведення та створення технічного комплексу геоінформаційної системи та геопорталу містобудівного кадастру м. Чортків на 2019-2021 роки</t>
  </si>
  <si>
    <t xml:space="preserve">Програма енергозбереження та енергоефективності м. Чорткова на 2018-2020 роки </t>
  </si>
  <si>
    <t>12.12.2017   №874</t>
  </si>
  <si>
    <t>06.04.2017   № 585</t>
  </si>
  <si>
    <t>Програма захисту населення і території м.Чорткава від надзвичайних ситуацій техногенного та природного характеру на 2018-2020 роки</t>
  </si>
  <si>
    <t>12.12.2017   № 902</t>
  </si>
  <si>
    <t>Програма охорони довкілля, раціонального використання природних ресурсів та забезпечення екологічної безпеки м.Чорткова на 2018-2020 роки</t>
  </si>
  <si>
    <t>0116013</t>
  </si>
  <si>
    <t>6013</t>
  </si>
  <si>
    <t>12.12.2017   № 900</t>
  </si>
  <si>
    <t>0118330</t>
  </si>
  <si>
    <t>8330</t>
  </si>
  <si>
    <t>Забезпечення діяльності водопровідно-каналізаційного господарства</t>
  </si>
  <si>
    <t>0910</t>
  </si>
  <si>
    <t>Надання дошкільної освіти</t>
  </si>
  <si>
    <t>Програма розвитку футболу в м. Чортків на період 2016-2021 років</t>
  </si>
  <si>
    <t>Програма розвитку фізичної культури і спорту в місті Чорткові на 2019-2021 роки</t>
  </si>
  <si>
    <t>Програма стимулювання жителів м. Чорткова, направленх Чортківським об'єднаним міським військовим комісаріатом для проходження військової служби за контрактом у Збройні Сили України у 2019 році</t>
  </si>
  <si>
    <t>12.12.2017   № 886</t>
  </si>
  <si>
    <t>Програма погашення заборгованості, визнаної судовими рішеннями за надані пільги з послуг зв'язку окремим категоріям громадян м. Чортків на 2019 рік</t>
  </si>
  <si>
    <t>Програма фінансування видатків на компенсаційні виплати за пільговий проїзд окремих категорій громадян автомобільним транспортом на міських автобусних маршрутах загального користування у м. Чорткові на 2018-2020 роки</t>
  </si>
  <si>
    <t>12.12.2017   № 885</t>
  </si>
  <si>
    <t>12.12.2017   № 887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</si>
  <si>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</si>
  <si>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Програма підтримки осіб, які брали участь в антитерористичній операції, членів їх сімей та сімей загиблих під час проведення антитерористичної операції на 2016 -2019 роки</t>
  </si>
  <si>
    <t>05.12.2016   № 422</t>
  </si>
  <si>
    <t>Програма підтримки осіб у м.Чорткові, які страждають на рідкісні захворювання на 2018-2020 роки</t>
  </si>
  <si>
    <t>12.12.2017   № 884</t>
  </si>
  <si>
    <t>Програма забезпечення житлом дітей-сиріт та дітей, позбавлених батьківського піклування, та осіб з їх числа на 2019-2021 роки</t>
  </si>
  <si>
    <t>07.11.2018   № 1233</t>
  </si>
  <si>
    <t>Програма подолання дитячої безпритульності і бездоглядності на 2019-2021 роки</t>
  </si>
  <si>
    <t>07.11.2018   № 1232</t>
  </si>
  <si>
    <t>Розвиток готельного господарства та туризму</t>
  </si>
  <si>
    <t>1017620</t>
  </si>
  <si>
    <t>7620</t>
  </si>
  <si>
    <t>0117622</t>
  </si>
  <si>
    <t>7622</t>
  </si>
  <si>
    <t>Реалізація програм і заходів в галузі туризму та курортів</t>
  </si>
  <si>
    <t>Програма розвитку туризму в місті Чорткові на 2017-2020 роки</t>
  </si>
  <si>
    <t>24.05.2018   № 1067</t>
  </si>
  <si>
    <t>09.06.2017   № 663</t>
  </si>
  <si>
    <t>Програма підтримки і розвитку діяльності Чортківської районної організації Товариства Червоного Хреста "Турбота і милосердя" на  2019-2020 роки</t>
  </si>
  <si>
    <t>07.11.2018    № 1235</t>
  </si>
  <si>
    <t>Програма фінансової підтримки комунальних підриємств міста Чорткова на 2019 рік</t>
  </si>
  <si>
    <t>Програма відшкодування різниці між розміром тарифу на житлово-комунальні послуги та розміром економічно-обгрунтованих витрат на їх надання для населення міста на 2019 рік</t>
  </si>
  <si>
    <t>Програма сприяння оборонній і мобілізаційній готовності м.Чорткова на 2019-2021 роки</t>
  </si>
  <si>
    <t>Надання реабілітаційних послуг особам за інвалідністю та дітям з інвалідністю</t>
  </si>
  <si>
    <t>12.12.2017    №886</t>
  </si>
  <si>
    <t>Інші заклади та заходи  в галузі культури і мистецтва</t>
  </si>
  <si>
    <t>23.12.2016   № 486</t>
  </si>
  <si>
    <t>Програма "Питна вода міста Чорткова" на 2018-2020 роки</t>
  </si>
  <si>
    <t>Програма підтримки та стимулювання створення ефективних об'єднань співвласників багатоквартирних будинків  міста Чорткова на 2018-2020 роки</t>
  </si>
  <si>
    <t>Програма регулювання чисельності безпритульних тварин у м.Чортків на 2018-2020 роки</t>
  </si>
  <si>
    <t>23.12.2016   № 471</t>
  </si>
  <si>
    <t>19.02.2016   № 115</t>
  </si>
  <si>
    <t>05.01.2016   № 71</t>
  </si>
  <si>
    <t>13.10.2016   № 348</t>
  </si>
  <si>
    <t>Додаток 6
до рішення  міської ради
"Про міський бюджет  на 2019 рік"</t>
  </si>
  <si>
    <t>Програма розвитку паліативної та хоспісної допомоги в м. Чорткові на 2019 рік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</si>
</sst>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</numFmts>
  <fonts count="4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i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0"/>
    </font>
    <font>
      <b/>
      <i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  <font>
      <b/>
      <i/>
      <sz val="12"/>
      <name val="Times New Roman"/>
      <family val="0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8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1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 applyProtection="1">
      <alignment/>
      <protection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 vertical="center"/>
      <protection/>
    </xf>
    <xf numFmtId="49" fontId="20" fillId="0" borderId="12" xfId="0" applyNumberFormat="1" applyFont="1" applyBorder="1" applyAlignment="1">
      <alignment horizontal="center" vertical="center" wrapText="1"/>
    </xf>
    <xf numFmtId="184" fontId="40" fillId="0" borderId="12" xfId="95" applyNumberFormat="1" applyFont="1" applyBorder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 vertical="center"/>
      <protection/>
    </xf>
    <xf numFmtId="49" fontId="26" fillId="0" borderId="12" xfId="0" applyNumberFormat="1" applyFont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184" fontId="44" fillId="0" borderId="0" xfId="0" applyNumberFormat="1" applyFont="1" applyBorder="1" applyAlignment="1">
      <alignment vertical="center" wrapText="1"/>
    </xf>
    <xf numFmtId="3" fontId="42" fillId="0" borderId="0" xfId="95" applyNumberFormat="1" applyFont="1" applyBorder="1" applyAlignment="1">
      <alignment vertical="center" wrapText="1"/>
      <protection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5" fillId="0" borderId="0" xfId="0" applyNumberFormat="1" applyFont="1" applyFill="1" applyAlignment="1" applyProtection="1">
      <alignment/>
      <protection/>
    </xf>
    <xf numFmtId="0" fontId="45" fillId="0" borderId="0" xfId="0" applyFont="1" applyFill="1" applyAlignment="1">
      <alignment/>
    </xf>
    <xf numFmtId="0" fontId="45" fillId="0" borderId="0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12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184" fontId="39" fillId="0" borderId="12" xfId="0" applyNumberFormat="1" applyFont="1" applyBorder="1" applyAlignment="1">
      <alignment vertical="center" wrapText="1"/>
    </xf>
    <xf numFmtId="184" fontId="39" fillId="0" borderId="12" xfId="95" applyNumberFormat="1" applyFont="1" applyFill="1" applyBorder="1" applyAlignment="1">
      <alignment horizontal="left" vertical="center" wrapText="1"/>
      <protection/>
    </xf>
    <xf numFmtId="0" fontId="46" fillId="0" borderId="12" xfId="0" applyFont="1" applyBorder="1" applyAlignment="1">
      <alignment horizontal="left" vertical="center" wrapText="1"/>
    </xf>
    <xf numFmtId="184" fontId="47" fillId="0" borderId="12" xfId="95" applyNumberFormat="1" applyFont="1" applyFill="1" applyBorder="1" applyAlignment="1">
      <alignment horizontal="left" vertical="center" wrapText="1"/>
      <protection/>
    </xf>
    <xf numFmtId="184" fontId="40" fillId="0" borderId="12" xfId="95" applyNumberFormat="1" applyFont="1" applyFill="1" applyBorder="1" applyAlignment="1">
      <alignment horizontal="left" vertical="center" wrapText="1"/>
      <protection/>
    </xf>
    <xf numFmtId="184" fontId="40" fillId="0" borderId="12" xfId="0" applyNumberFormat="1" applyFont="1" applyFill="1" applyBorder="1" applyAlignment="1">
      <alignment horizontal="left" vertical="center" wrapText="1"/>
    </xf>
    <xf numFmtId="184" fontId="40" fillId="0" borderId="12" xfId="0" applyNumberFormat="1" applyFont="1" applyFill="1" applyBorder="1" applyAlignment="1">
      <alignment horizontal="left" vertical="center" wrapText="1"/>
    </xf>
    <xf numFmtId="184" fontId="20" fillId="0" borderId="12" xfId="95" applyNumberFormat="1" applyFont="1" applyFill="1" applyBorder="1" applyAlignment="1">
      <alignment horizontal="left" vertical="center" wrapText="1"/>
      <protection/>
    </xf>
    <xf numFmtId="0" fontId="20" fillId="0" borderId="12" xfId="0" applyFont="1" applyFill="1" applyBorder="1" applyAlignment="1">
      <alignment horizontal="left" vertical="center" wrapText="1"/>
    </xf>
    <xf numFmtId="184" fontId="47" fillId="0" borderId="12" xfId="95" applyNumberFormat="1" applyFont="1" applyBorder="1" applyAlignment="1">
      <alignment horizontal="left" vertical="center" wrapText="1"/>
      <protection/>
    </xf>
    <xf numFmtId="184" fontId="47" fillId="0" borderId="12" xfId="95" applyNumberFormat="1" applyFont="1" applyFill="1" applyBorder="1" applyAlignment="1">
      <alignment horizontal="left" vertical="center" wrapText="1"/>
      <protection/>
    </xf>
    <xf numFmtId="184" fontId="46" fillId="0" borderId="12" xfId="95" applyNumberFormat="1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49" fontId="46" fillId="0" borderId="15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184" fontId="46" fillId="0" borderId="12" xfId="0" applyNumberFormat="1" applyFont="1" applyFill="1" applyBorder="1" applyAlignment="1">
      <alignment horizontal="left" vertical="center" wrapText="1"/>
    </xf>
    <xf numFmtId="184" fontId="46" fillId="0" borderId="12" xfId="0" applyNumberFormat="1" applyFont="1" applyFill="1" applyBorder="1" applyAlignment="1" applyProtection="1">
      <alignment horizontal="left" vertical="center" wrapText="1"/>
      <protection/>
    </xf>
    <xf numFmtId="184" fontId="29" fillId="0" borderId="12" xfId="0" applyNumberFormat="1" applyFont="1" applyFill="1" applyBorder="1" applyAlignment="1">
      <alignment horizontal="left" vertical="center" wrapText="1"/>
    </xf>
    <xf numFmtId="49" fontId="46" fillId="0" borderId="16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49" fontId="46" fillId="0" borderId="16" xfId="0" applyNumberFormat="1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12" xfId="95" applyNumberFormat="1" applyFont="1" applyFill="1" applyBorder="1" applyAlignment="1">
      <alignment horizontal="center" vertical="center" wrapText="1"/>
      <protection/>
    </xf>
    <xf numFmtId="14" fontId="40" fillId="0" borderId="12" xfId="95" applyNumberFormat="1" applyFont="1" applyBorder="1" applyAlignment="1">
      <alignment horizontal="center" vertical="center" wrapText="1"/>
      <protection/>
    </xf>
    <xf numFmtId="14" fontId="40" fillId="0" borderId="12" xfId="95" applyNumberFormat="1" applyFont="1" applyFill="1" applyBorder="1" applyAlignment="1">
      <alignment horizontal="center" vertical="center" wrapText="1"/>
      <protection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Border="1" applyAlignment="1">
      <alignment horizontal="center" vertical="center" wrapText="1"/>
    </xf>
    <xf numFmtId="14" fontId="40" fillId="0" borderId="12" xfId="95" applyNumberFormat="1" applyFont="1" applyFill="1" applyBorder="1" applyAlignment="1">
      <alignment horizontal="center" vertical="center" wrapText="1"/>
      <protection/>
    </xf>
    <xf numFmtId="14" fontId="40" fillId="0" borderId="12" xfId="0" applyNumberFormat="1" applyFont="1" applyFill="1" applyBorder="1" applyAlignment="1">
      <alignment horizontal="center" vertical="center" wrapText="1"/>
    </xf>
    <xf numFmtId="184" fontId="46" fillId="0" borderId="12" xfId="95" applyNumberFormat="1" applyFont="1" applyFill="1" applyBorder="1" applyAlignment="1">
      <alignment horizontal="left" vertical="center" wrapText="1"/>
      <protection/>
    </xf>
    <xf numFmtId="0" fontId="29" fillId="0" borderId="0" xfId="0" applyFont="1" applyFill="1" applyAlignment="1">
      <alignment/>
    </xf>
    <xf numFmtId="0" fontId="46" fillId="0" borderId="16" xfId="0" applyFont="1" applyFill="1" applyBorder="1" applyAlignment="1">
      <alignment vertical="center" wrapText="1"/>
    </xf>
    <xf numFmtId="184" fontId="39" fillId="0" borderId="12" xfId="95" applyNumberFormat="1" applyFont="1" applyFill="1" applyBorder="1" applyAlignment="1">
      <alignment horizontal="left" vertical="center" wrapText="1"/>
      <protection/>
    </xf>
    <xf numFmtId="0" fontId="29" fillId="0" borderId="16" xfId="0" applyFont="1" applyFill="1" applyBorder="1" applyAlignment="1">
      <alignment horizontal="left" vertical="center" wrapText="1"/>
    </xf>
    <xf numFmtId="0" fontId="48" fillId="0" borderId="12" xfId="105" applyFont="1" applyFill="1" applyBorder="1" applyAlignment="1">
      <alignment horizontal="left" vertical="center" wrapText="1"/>
      <protection/>
    </xf>
    <xf numFmtId="0" fontId="45" fillId="0" borderId="12" xfId="105" applyFont="1" applyFill="1" applyBorder="1" applyAlignment="1">
      <alignment horizontal="left" vertical="center" wrapText="1"/>
      <protection/>
    </xf>
    <xf numFmtId="14" fontId="40" fillId="0" borderId="12" xfId="95" applyNumberFormat="1" applyFont="1" applyBorder="1" applyAlignment="1">
      <alignment vertical="center" wrapText="1"/>
      <protection/>
    </xf>
    <xf numFmtId="14" fontId="29" fillId="0" borderId="12" xfId="95" applyNumberFormat="1" applyFont="1" applyFill="1" applyBorder="1" applyAlignment="1">
      <alignment horizontal="center" vertical="center" wrapText="1"/>
      <protection/>
    </xf>
    <xf numFmtId="14" fontId="46" fillId="0" borderId="12" xfId="95" applyNumberFormat="1" applyFont="1" applyFill="1" applyBorder="1" applyAlignment="1">
      <alignment horizontal="center" vertical="center" wrapText="1"/>
      <protection/>
    </xf>
    <xf numFmtId="14" fontId="29" fillId="0" borderId="12" xfId="0" applyNumberFormat="1" applyFont="1" applyFill="1" applyBorder="1" applyAlignment="1">
      <alignment horizontal="center" vertical="center" wrapText="1"/>
    </xf>
    <xf numFmtId="14" fontId="47" fillId="0" borderId="16" xfId="95" applyNumberFormat="1" applyFont="1" applyFill="1" applyBorder="1" applyAlignment="1">
      <alignment horizontal="center" vertical="center" wrapText="1"/>
      <protection/>
    </xf>
    <xf numFmtId="14" fontId="46" fillId="0" borderId="12" xfId="0" applyNumberFormat="1" applyFont="1" applyFill="1" applyBorder="1" applyAlignment="1">
      <alignment horizontal="center" vertical="center" wrapText="1"/>
    </xf>
    <xf numFmtId="14" fontId="29" fillId="0" borderId="12" xfId="0" applyNumberFormat="1" applyFont="1" applyFill="1" applyBorder="1" applyAlignment="1">
      <alignment horizontal="center" vertical="center" wrapText="1"/>
    </xf>
    <xf numFmtId="14" fontId="46" fillId="0" borderId="12" xfId="0" applyNumberFormat="1" applyFont="1" applyFill="1" applyBorder="1" applyAlignment="1">
      <alignment horizontal="center" vertical="center" wrapText="1"/>
    </xf>
    <xf numFmtId="14" fontId="46" fillId="0" borderId="12" xfId="0" applyNumberFormat="1" applyFont="1" applyFill="1" applyBorder="1" applyAlignment="1" applyProtection="1">
      <alignment horizontal="center" vertical="center" wrapText="1"/>
      <protection/>
    </xf>
    <xf numFmtId="14" fontId="47" fillId="0" borderId="12" xfId="95" applyNumberFormat="1" applyFont="1" applyFill="1" applyBorder="1" applyAlignment="1">
      <alignment horizontal="center" vertical="center" wrapText="1"/>
      <protection/>
    </xf>
    <xf numFmtId="14" fontId="29" fillId="0" borderId="12" xfId="0" applyNumberFormat="1" applyFont="1" applyBorder="1" applyAlignment="1">
      <alignment horizontal="center" vertical="center" wrapText="1"/>
    </xf>
    <xf numFmtId="14" fontId="39" fillId="0" borderId="12" xfId="95" applyNumberFormat="1" applyFont="1" applyFill="1" applyBorder="1" applyAlignment="1">
      <alignment horizontal="center" vertical="center" wrapText="1"/>
      <protection/>
    </xf>
    <xf numFmtId="14" fontId="29" fillId="0" borderId="12" xfId="95" applyNumberFormat="1" applyFont="1" applyFill="1" applyBorder="1" applyAlignment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29" fillId="0" borderId="12" xfId="0" applyFont="1" applyFill="1" applyBorder="1" applyAlignment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3" fontId="48" fillId="0" borderId="12" xfId="0" applyNumberFormat="1" applyFont="1" applyFill="1" applyBorder="1" applyAlignment="1">
      <alignment horizontal="center" vertical="center" wrapText="1"/>
    </xf>
    <xf numFmtId="3" fontId="48" fillId="0" borderId="12" xfId="0" applyNumberFormat="1" applyFont="1" applyFill="1" applyBorder="1" applyAlignment="1">
      <alignment horizontal="center" vertical="center" wrapText="1"/>
    </xf>
    <xf numFmtId="3" fontId="43" fillId="0" borderId="12" xfId="95" applyNumberFormat="1" applyFont="1" applyFill="1" applyBorder="1" applyAlignment="1">
      <alignment horizontal="center" vertical="center" wrapText="1"/>
      <protection/>
    </xf>
    <xf numFmtId="3" fontId="45" fillId="0" borderId="12" xfId="0" applyNumberFormat="1" applyFont="1" applyFill="1" applyBorder="1" applyAlignment="1">
      <alignment horizontal="center" vertical="center" wrapText="1"/>
    </xf>
    <xf numFmtId="3" fontId="44" fillId="0" borderId="12" xfId="95" applyNumberFormat="1" applyFont="1" applyFill="1" applyBorder="1" applyAlignment="1">
      <alignment horizontal="center" vertical="center" wrapText="1"/>
      <protection/>
    </xf>
    <xf numFmtId="3" fontId="43" fillId="0" borderId="12" xfId="0" applyNumberFormat="1" applyFont="1" applyFill="1" applyBorder="1" applyAlignment="1">
      <alignment horizontal="center" vertical="center" wrapText="1"/>
    </xf>
    <xf numFmtId="3" fontId="4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 wrapText="1"/>
    </xf>
    <xf numFmtId="3" fontId="42" fillId="0" borderId="12" xfId="95" applyNumberFormat="1" applyFont="1" applyFill="1" applyBorder="1" applyAlignment="1">
      <alignment horizontal="center" vertical="center" wrapText="1"/>
      <protection/>
    </xf>
    <xf numFmtId="49" fontId="46" fillId="0" borderId="16" xfId="0" applyNumberFormat="1" applyFont="1" applyFill="1" applyBorder="1" applyAlignment="1">
      <alignment horizontal="center" vertical="center" wrapText="1"/>
    </xf>
    <xf numFmtId="49" fontId="46" fillId="0" borderId="17" xfId="0" applyNumberFormat="1" applyFont="1" applyFill="1" applyBorder="1" applyAlignment="1">
      <alignment horizontal="center" vertical="center" wrapText="1"/>
    </xf>
    <xf numFmtId="49" fontId="46" fillId="0" borderId="15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3" fontId="43" fillId="0" borderId="12" xfId="0" applyNumberFormat="1" applyFont="1" applyFill="1" applyBorder="1" applyAlignment="1">
      <alignment horizontal="center" vertical="center" wrapText="1"/>
    </xf>
    <xf numFmtId="3" fontId="42" fillId="0" borderId="12" xfId="95" applyNumberFormat="1" applyFont="1" applyFill="1" applyBorder="1" applyAlignment="1">
      <alignment horizontal="center" vertical="center" wrapText="1"/>
      <protection/>
    </xf>
    <xf numFmtId="3" fontId="45" fillId="0" borderId="12" xfId="95" applyNumberFormat="1" applyFont="1" applyFill="1" applyBorder="1" applyAlignment="1">
      <alignment horizontal="center" vertical="center" wrapText="1"/>
      <protection/>
    </xf>
    <xf numFmtId="3" fontId="4" fillId="0" borderId="12" xfId="95" applyNumberFormat="1" applyFont="1" applyFill="1" applyBorder="1" applyAlignment="1">
      <alignment horizontal="center" vertical="center" wrapText="1"/>
      <protection/>
    </xf>
    <xf numFmtId="3" fontId="4" fillId="0" borderId="12" xfId="95" applyNumberFormat="1" applyFont="1" applyFill="1" applyBorder="1" applyAlignment="1">
      <alignment horizontal="center" vertical="center" wrapText="1"/>
      <protection/>
    </xf>
    <xf numFmtId="3" fontId="48" fillId="0" borderId="12" xfId="95" applyNumberFormat="1" applyFont="1" applyFill="1" applyBorder="1" applyAlignment="1">
      <alignment horizontal="center" vertical="center" wrapText="1"/>
      <protection/>
    </xf>
    <xf numFmtId="3" fontId="42" fillId="0" borderId="12" xfId="0" applyNumberFormat="1" applyFont="1" applyBorder="1" applyAlignment="1">
      <alignment horizontal="center" vertical="center" wrapText="1"/>
    </xf>
    <xf numFmtId="3" fontId="42" fillId="0" borderId="12" xfId="95" applyNumberFormat="1" applyFont="1" applyBorder="1" applyAlignment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2" fontId="29" fillId="0" borderId="16" xfId="0" applyNumberFormat="1" applyFont="1" applyBorder="1" applyAlignment="1" quotePrefix="1">
      <alignment horizontal="center" vertical="center" wrapText="1"/>
    </xf>
    <xf numFmtId="2" fontId="29" fillId="0" borderId="15" xfId="0" applyNumberFormat="1" applyFont="1" applyBorder="1" applyAlignment="1" quotePrefix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3" fontId="42" fillId="0" borderId="20" xfId="0" applyNumberFormat="1" applyFont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showZeros="0" tabSelected="1" zoomScale="85" zoomScaleNormal="85" zoomScaleSheetLayoutView="75" zoomScalePageLayoutView="0" workbookViewId="0" topLeftCell="A77">
      <selection activeCell="L24" sqref="L24"/>
    </sheetView>
  </sheetViews>
  <sheetFormatPr defaultColWidth="9.16015625" defaultRowHeight="12.75"/>
  <cols>
    <col min="1" max="1" width="4.66015625" style="3" customWidth="1"/>
    <col min="2" max="2" width="16.5" style="8" hidden="1" customWidth="1"/>
    <col min="3" max="3" width="11.16015625" style="8" customWidth="1"/>
    <col min="4" max="4" width="15.16015625" style="8" customWidth="1"/>
    <col min="5" max="5" width="16" style="8" customWidth="1"/>
    <col min="6" max="6" width="42.33203125" style="3" customWidth="1"/>
    <col min="7" max="7" width="47.5" style="3" customWidth="1"/>
    <col min="8" max="8" width="17.33203125" style="3" customWidth="1"/>
    <col min="9" max="9" width="15.83203125" style="3" customWidth="1"/>
    <col min="10" max="10" width="14.33203125" style="3" customWidth="1"/>
    <col min="11" max="11" width="15.5" style="3" customWidth="1"/>
    <col min="12" max="12" width="14.5" style="3" customWidth="1"/>
    <col min="13" max="13" width="4.33203125" style="2" customWidth="1"/>
    <col min="14" max="16384" width="9.16015625" style="2" customWidth="1"/>
  </cols>
  <sheetData>
    <row r="1" spans="11:12" ht="72.75" customHeight="1">
      <c r="K1" s="118" t="s">
        <v>271</v>
      </c>
      <c r="L1" s="118"/>
    </row>
    <row r="2" spans="1:12" ht="32.25" customHeight="1">
      <c r="A2" s="1"/>
      <c r="B2" s="120" t="s">
        <v>177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2.75" customHeight="1">
      <c r="B3" s="9"/>
      <c r="C3" s="45"/>
      <c r="D3" s="45"/>
      <c r="E3" s="45"/>
      <c r="F3" s="11"/>
      <c r="G3" s="11"/>
      <c r="H3" s="11"/>
      <c r="I3" s="11"/>
      <c r="J3" s="11"/>
      <c r="K3" s="12"/>
      <c r="L3" s="49" t="s">
        <v>31</v>
      </c>
    </row>
    <row r="4" spans="1:12" ht="33.75" customHeight="1">
      <c r="A4" s="10"/>
      <c r="B4" s="13" t="s">
        <v>2</v>
      </c>
      <c r="C4" s="144" t="s">
        <v>178</v>
      </c>
      <c r="D4" s="144" t="s">
        <v>179</v>
      </c>
      <c r="E4" s="163" t="s">
        <v>180</v>
      </c>
      <c r="F4" s="163" t="s">
        <v>181</v>
      </c>
      <c r="G4" s="157" t="s">
        <v>182</v>
      </c>
      <c r="H4" s="157" t="s">
        <v>183</v>
      </c>
      <c r="I4" s="157" t="s">
        <v>184</v>
      </c>
      <c r="J4" s="159" t="s">
        <v>0</v>
      </c>
      <c r="K4" s="161" t="s">
        <v>1</v>
      </c>
      <c r="L4" s="162"/>
    </row>
    <row r="5" spans="1:12" ht="114" customHeight="1">
      <c r="A5" s="10"/>
      <c r="B5" s="13"/>
      <c r="C5" s="145"/>
      <c r="D5" s="145"/>
      <c r="E5" s="164"/>
      <c r="F5" s="164"/>
      <c r="G5" s="158"/>
      <c r="H5" s="158"/>
      <c r="I5" s="158"/>
      <c r="J5" s="160"/>
      <c r="K5" s="6" t="s">
        <v>184</v>
      </c>
      <c r="L5" s="6" t="s">
        <v>185</v>
      </c>
    </row>
    <row r="6" spans="1:12" ht="18" customHeight="1">
      <c r="A6" s="10"/>
      <c r="B6" s="13"/>
      <c r="C6" s="44">
        <v>1</v>
      </c>
      <c r="D6" s="85">
        <v>2</v>
      </c>
      <c r="E6" s="86">
        <v>3</v>
      </c>
      <c r="F6" s="87">
        <v>4</v>
      </c>
      <c r="G6" s="88">
        <v>5</v>
      </c>
      <c r="H6" s="88">
        <v>6</v>
      </c>
      <c r="I6" s="88">
        <v>7</v>
      </c>
      <c r="J6" s="89">
        <v>8</v>
      </c>
      <c r="K6" s="22">
        <v>9</v>
      </c>
      <c r="L6" s="22">
        <v>10</v>
      </c>
    </row>
    <row r="7" spans="1:12" s="27" customFormat="1" ht="19.5" customHeight="1">
      <c r="A7" s="24"/>
      <c r="B7" s="25"/>
      <c r="C7" s="20" t="s">
        <v>40</v>
      </c>
      <c r="D7" s="25"/>
      <c r="E7" s="25"/>
      <c r="F7" s="60" t="s">
        <v>3</v>
      </c>
      <c r="G7" s="26"/>
      <c r="H7" s="105"/>
      <c r="I7" s="143">
        <f>I8</f>
        <v>8067708</v>
      </c>
      <c r="J7" s="143">
        <f>J8</f>
        <v>4905676</v>
      </c>
      <c r="K7" s="143">
        <f>K8</f>
        <v>3162032</v>
      </c>
      <c r="L7" s="143">
        <f>L8</f>
        <v>2862032</v>
      </c>
    </row>
    <row r="8" spans="1:12" s="27" customFormat="1" ht="19.5" customHeight="1">
      <c r="A8" s="24"/>
      <c r="B8" s="25"/>
      <c r="C8" s="20" t="s">
        <v>29</v>
      </c>
      <c r="D8" s="25"/>
      <c r="E8" s="25"/>
      <c r="F8" s="60" t="s">
        <v>3</v>
      </c>
      <c r="G8" s="26"/>
      <c r="H8" s="105"/>
      <c r="I8" s="143">
        <f>I9+I10+I14+I17+I18+I22+I26+I27+I28+I29+I30+I32+I33+I34+I35+I36+I37+I38+I39+I41+I42+I43</f>
        <v>8067708</v>
      </c>
      <c r="J8" s="143">
        <f>J9+J10+J14+J17+J18+J22+J26+J27+J28+J29+J30+J32+J33+J34+J35+J36+J37+J38+J39+J41+J42+J43</f>
        <v>4905676</v>
      </c>
      <c r="K8" s="143">
        <f>K9+K10+K14+K17+K18+K22+K26+K27+K28+K29+K30+K32+K33+K34+K35+K36+K37+K38+K39+K41+K42+K43</f>
        <v>3162032</v>
      </c>
      <c r="L8" s="143">
        <f>L9+L10+L14+L17+L18+L22+L26+L27+L28+L29+L30+L32+L33+L34+L35+L36+L37+L38+L39+L41+L42+L43</f>
        <v>2862032</v>
      </c>
    </row>
    <row r="9" spans="1:12" s="27" customFormat="1" ht="62.25" customHeight="1">
      <c r="A9" s="24"/>
      <c r="B9" s="25"/>
      <c r="C9" s="76" t="s">
        <v>140</v>
      </c>
      <c r="D9" s="81" t="s">
        <v>27</v>
      </c>
      <c r="E9" s="81" t="s">
        <v>141</v>
      </c>
      <c r="F9" s="77" t="s">
        <v>142</v>
      </c>
      <c r="G9" s="73" t="s">
        <v>62</v>
      </c>
      <c r="H9" s="110" t="s">
        <v>192</v>
      </c>
      <c r="I9" s="121">
        <f>J9+K9</f>
        <v>200000</v>
      </c>
      <c r="J9" s="122">
        <v>200000</v>
      </c>
      <c r="K9" s="123">
        <f>L9</f>
        <v>0</v>
      </c>
      <c r="L9" s="123"/>
    </row>
    <row r="10" spans="1:12" s="27" customFormat="1" ht="36" customHeight="1">
      <c r="A10" s="24"/>
      <c r="B10" s="25"/>
      <c r="C10" s="76" t="s">
        <v>63</v>
      </c>
      <c r="D10" s="81" t="s">
        <v>63</v>
      </c>
      <c r="E10" s="81"/>
      <c r="F10" s="77" t="s">
        <v>64</v>
      </c>
      <c r="G10" s="73"/>
      <c r="H10" s="90"/>
      <c r="I10" s="121">
        <f>I11+I13+I12</f>
        <v>150000</v>
      </c>
      <c r="J10" s="121">
        <f>J11+J13+J12</f>
        <v>150000</v>
      </c>
      <c r="K10" s="121">
        <f>K11+K13</f>
        <v>0</v>
      </c>
      <c r="L10" s="121">
        <f>L11+L13</f>
        <v>0</v>
      </c>
    </row>
    <row r="11" spans="1:12" s="27" customFormat="1" ht="56.25" customHeight="1">
      <c r="A11" s="24"/>
      <c r="B11" s="25"/>
      <c r="C11" s="148" t="s">
        <v>147</v>
      </c>
      <c r="D11" s="151" t="s">
        <v>148</v>
      </c>
      <c r="E11" s="151" t="s">
        <v>12</v>
      </c>
      <c r="F11" s="154" t="s">
        <v>149</v>
      </c>
      <c r="G11" s="69" t="s">
        <v>186</v>
      </c>
      <c r="H11" s="106" t="s">
        <v>191</v>
      </c>
      <c r="I11" s="124">
        <f aca="true" t="shared" si="0" ref="I11:I80">J11+K11</f>
        <v>50000</v>
      </c>
      <c r="J11" s="125">
        <v>50000</v>
      </c>
      <c r="K11" s="125"/>
      <c r="L11" s="125"/>
    </row>
    <row r="12" spans="1:12" s="27" customFormat="1" ht="53.25" customHeight="1">
      <c r="A12" s="24"/>
      <c r="B12" s="25"/>
      <c r="C12" s="150"/>
      <c r="D12" s="152"/>
      <c r="E12" s="152"/>
      <c r="F12" s="155"/>
      <c r="G12" s="69" t="s">
        <v>272</v>
      </c>
      <c r="H12" s="106">
        <v>43445</v>
      </c>
      <c r="I12" s="124">
        <f t="shared" si="0"/>
        <v>50000</v>
      </c>
      <c r="J12" s="125">
        <v>50000</v>
      </c>
      <c r="K12" s="125"/>
      <c r="L12" s="125"/>
    </row>
    <row r="13" spans="1:12" s="27" customFormat="1" ht="84" customHeight="1">
      <c r="A13" s="24"/>
      <c r="B13" s="25"/>
      <c r="C13" s="149"/>
      <c r="D13" s="153"/>
      <c r="E13" s="153"/>
      <c r="F13" s="156"/>
      <c r="G13" s="69" t="s">
        <v>255</v>
      </c>
      <c r="H13" s="106" t="s">
        <v>256</v>
      </c>
      <c r="I13" s="124">
        <f t="shared" si="0"/>
        <v>50000</v>
      </c>
      <c r="J13" s="125">
        <v>50000</v>
      </c>
      <c r="K13" s="125"/>
      <c r="L13" s="125"/>
    </row>
    <row r="14" spans="1:12" s="30" customFormat="1" ht="47.25">
      <c r="A14" s="28"/>
      <c r="B14" s="29"/>
      <c r="C14" s="46" t="s">
        <v>65</v>
      </c>
      <c r="D14" s="68" t="s">
        <v>66</v>
      </c>
      <c r="E14" s="68"/>
      <c r="F14" s="47" t="s">
        <v>41</v>
      </c>
      <c r="G14" s="61"/>
      <c r="H14" s="92"/>
      <c r="I14" s="121">
        <f t="shared" si="0"/>
        <v>600000</v>
      </c>
      <c r="J14" s="123">
        <f>SUM(J15:J16)</f>
        <v>600000</v>
      </c>
      <c r="K14" s="123">
        <f>SUM(K15:K16)</f>
        <v>0</v>
      </c>
      <c r="L14" s="123"/>
    </row>
    <row r="15" spans="1:12" s="30" customFormat="1" ht="31.5">
      <c r="A15" s="28"/>
      <c r="B15" s="29"/>
      <c r="C15" s="135" t="s">
        <v>67</v>
      </c>
      <c r="D15" s="135" t="s">
        <v>68</v>
      </c>
      <c r="E15" s="135" t="s">
        <v>6</v>
      </c>
      <c r="F15" s="119" t="s">
        <v>69</v>
      </c>
      <c r="G15" s="69" t="s">
        <v>59</v>
      </c>
      <c r="H15" s="106" t="s">
        <v>193</v>
      </c>
      <c r="I15" s="124">
        <f t="shared" si="0"/>
        <v>100000</v>
      </c>
      <c r="J15" s="125">
        <v>100000</v>
      </c>
      <c r="K15" s="125"/>
      <c r="L15" s="125"/>
    </row>
    <row r="16" spans="1:12" s="30" customFormat="1" ht="63">
      <c r="A16" s="28"/>
      <c r="B16" s="29"/>
      <c r="C16" s="135"/>
      <c r="D16" s="135"/>
      <c r="E16" s="135"/>
      <c r="F16" s="119"/>
      <c r="G16" s="69" t="s">
        <v>187</v>
      </c>
      <c r="H16" s="106">
        <v>43445</v>
      </c>
      <c r="I16" s="124">
        <f t="shared" si="0"/>
        <v>500000</v>
      </c>
      <c r="J16" s="125">
        <v>500000</v>
      </c>
      <c r="K16" s="125"/>
      <c r="L16" s="125"/>
    </row>
    <row r="17" spans="1:12" s="30" customFormat="1" ht="63">
      <c r="A17" s="28"/>
      <c r="B17" s="29"/>
      <c r="C17" s="46" t="s">
        <v>167</v>
      </c>
      <c r="D17" s="46" t="s">
        <v>161</v>
      </c>
      <c r="E17" s="46" t="s">
        <v>107</v>
      </c>
      <c r="F17" s="47" t="s">
        <v>108</v>
      </c>
      <c r="G17" s="73" t="s">
        <v>188</v>
      </c>
      <c r="H17" s="110" t="s">
        <v>194</v>
      </c>
      <c r="I17" s="121">
        <f t="shared" si="0"/>
        <v>22000</v>
      </c>
      <c r="J17" s="126">
        <v>22000</v>
      </c>
      <c r="K17" s="126"/>
      <c r="L17" s="126"/>
    </row>
    <row r="18" spans="1:12" s="30" customFormat="1" ht="19.5">
      <c r="A18" s="28"/>
      <c r="B18" s="29"/>
      <c r="C18" s="46" t="s">
        <v>150</v>
      </c>
      <c r="D18" s="46" t="s">
        <v>151</v>
      </c>
      <c r="E18" s="46"/>
      <c r="F18" s="47" t="s">
        <v>70</v>
      </c>
      <c r="G18" s="73"/>
      <c r="H18" s="90"/>
      <c r="I18" s="121">
        <f t="shared" si="0"/>
        <v>950000</v>
      </c>
      <c r="J18" s="126">
        <f>J19+J20+J21</f>
        <v>950000</v>
      </c>
      <c r="K18" s="126"/>
      <c r="L18" s="126"/>
    </row>
    <row r="19" spans="1:12" s="32" customFormat="1" ht="47.25">
      <c r="A19" s="31"/>
      <c r="B19" s="29"/>
      <c r="C19" s="148" t="s">
        <v>152</v>
      </c>
      <c r="D19" s="148" t="s">
        <v>153</v>
      </c>
      <c r="E19" s="148" t="s">
        <v>5</v>
      </c>
      <c r="F19" s="154" t="s">
        <v>154</v>
      </c>
      <c r="G19" s="69" t="s">
        <v>189</v>
      </c>
      <c r="H19" s="106" t="s">
        <v>263</v>
      </c>
      <c r="I19" s="124">
        <f t="shared" si="0"/>
        <v>650000</v>
      </c>
      <c r="J19" s="125">
        <v>650000</v>
      </c>
      <c r="K19" s="125"/>
      <c r="L19" s="125"/>
    </row>
    <row r="20" spans="1:12" s="32" customFormat="1" ht="106.5" customHeight="1">
      <c r="A20" s="31"/>
      <c r="B20" s="29"/>
      <c r="C20" s="150"/>
      <c r="D20" s="150"/>
      <c r="E20" s="150"/>
      <c r="F20" s="155"/>
      <c r="G20" s="75" t="s">
        <v>231</v>
      </c>
      <c r="H20" s="108">
        <v>43445</v>
      </c>
      <c r="I20" s="124">
        <f t="shared" si="0"/>
        <v>100000</v>
      </c>
      <c r="J20" s="127">
        <v>100000</v>
      </c>
      <c r="K20" s="125"/>
      <c r="L20" s="125"/>
    </row>
    <row r="21" spans="1:12" s="32" customFormat="1" ht="31.5">
      <c r="A21" s="31"/>
      <c r="B21" s="29"/>
      <c r="C21" s="149"/>
      <c r="D21" s="149"/>
      <c r="E21" s="149"/>
      <c r="F21" s="156"/>
      <c r="G21" s="83" t="s">
        <v>190</v>
      </c>
      <c r="H21" s="117" t="s">
        <v>195</v>
      </c>
      <c r="I21" s="124">
        <f t="shared" si="0"/>
        <v>200000</v>
      </c>
      <c r="J21" s="125">
        <v>200000</v>
      </c>
      <c r="K21" s="125"/>
      <c r="L21" s="125"/>
    </row>
    <row r="22" spans="1:12" s="32" customFormat="1" ht="47.25">
      <c r="A22" s="31"/>
      <c r="B22" s="29"/>
      <c r="C22" s="46" t="s">
        <v>71</v>
      </c>
      <c r="D22" s="46" t="s">
        <v>72</v>
      </c>
      <c r="E22" s="46"/>
      <c r="F22" s="47" t="s">
        <v>73</v>
      </c>
      <c r="G22" s="62"/>
      <c r="H22" s="93"/>
      <c r="I22" s="121">
        <f t="shared" si="0"/>
        <v>1861032</v>
      </c>
      <c r="J22" s="123">
        <f>J24+J25</f>
        <v>1000000</v>
      </c>
      <c r="K22" s="123">
        <f>K24+K23</f>
        <v>861032</v>
      </c>
      <c r="L22" s="123">
        <f>L24+L23</f>
        <v>861032</v>
      </c>
    </row>
    <row r="23" spans="1:12" s="32" customFormat="1" ht="47.25">
      <c r="A23" s="31"/>
      <c r="B23" s="29"/>
      <c r="C23" s="79" t="s">
        <v>221</v>
      </c>
      <c r="D23" s="79" t="s">
        <v>222</v>
      </c>
      <c r="E23" s="79" t="s">
        <v>28</v>
      </c>
      <c r="F23" s="102" t="s">
        <v>226</v>
      </c>
      <c r="G23" s="101" t="s">
        <v>264</v>
      </c>
      <c r="H23" s="116" t="s">
        <v>223</v>
      </c>
      <c r="I23" s="124">
        <f t="shared" si="0"/>
        <v>861032</v>
      </c>
      <c r="J23" s="125"/>
      <c r="K23" s="125">
        <f>L23</f>
        <v>861032</v>
      </c>
      <c r="L23" s="125">
        <v>861032</v>
      </c>
    </row>
    <row r="24" spans="1:12" s="32" customFormat="1" ht="78.75">
      <c r="A24" s="31"/>
      <c r="B24" s="33"/>
      <c r="C24" s="148" t="s">
        <v>74</v>
      </c>
      <c r="D24" s="148" t="s">
        <v>75</v>
      </c>
      <c r="E24" s="148" t="s">
        <v>28</v>
      </c>
      <c r="F24" s="146" t="s">
        <v>76</v>
      </c>
      <c r="G24" s="72" t="s">
        <v>265</v>
      </c>
      <c r="H24" s="115" t="s">
        <v>196</v>
      </c>
      <c r="I24" s="124">
        <f t="shared" si="0"/>
        <v>700000</v>
      </c>
      <c r="J24" s="125">
        <v>700000</v>
      </c>
      <c r="K24" s="125"/>
      <c r="L24" s="125"/>
    </row>
    <row r="25" spans="1:12" s="32" customFormat="1" ht="54" customHeight="1">
      <c r="A25" s="31"/>
      <c r="B25" s="33"/>
      <c r="C25" s="149"/>
      <c r="D25" s="149"/>
      <c r="E25" s="149"/>
      <c r="F25" s="147"/>
      <c r="G25" s="80" t="s">
        <v>257</v>
      </c>
      <c r="H25" s="94"/>
      <c r="I25" s="124">
        <f t="shared" si="0"/>
        <v>300000</v>
      </c>
      <c r="J25" s="125">
        <v>300000</v>
      </c>
      <c r="K25" s="125"/>
      <c r="L25" s="125"/>
    </row>
    <row r="26" spans="1:12" s="32" customFormat="1" ht="54" customHeight="1">
      <c r="A26" s="31"/>
      <c r="B26" s="33"/>
      <c r="C26" s="132" t="s">
        <v>52</v>
      </c>
      <c r="D26" s="132" t="s">
        <v>53</v>
      </c>
      <c r="E26" s="132" t="s">
        <v>28</v>
      </c>
      <c r="F26" s="165" t="s">
        <v>168</v>
      </c>
      <c r="G26" s="65" t="s">
        <v>266</v>
      </c>
      <c r="H26" s="112" t="s">
        <v>197</v>
      </c>
      <c r="I26" s="121">
        <f t="shared" si="0"/>
        <v>60000</v>
      </c>
      <c r="J26" s="123">
        <v>60000</v>
      </c>
      <c r="K26" s="123"/>
      <c r="L26" s="123"/>
    </row>
    <row r="27" spans="1:12" s="32" customFormat="1" ht="39.75" customHeight="1">
      <c r="A27" s="31"/>
      <c r="B27" s="33"/>
      <c r="C27" s="133"/>
      <c r="D27" s="133"/>
      <c r="E27" s="133"/>
      <c r="F27" s="166"/>
      <c r="G27" s="65" t="s">
        <v>198</v>
      </c>
      <c r="H27" s="112">
        <v>43445</v>
      </c>
      <c r="I27" s="121">
        <f t="shared" si="0"/>
        <v>200000</v>
      </c>
      <c r="J27" s="123">
        <v>200000</v>
      </c>
      <c r="K27" s="123"/>
      <c r="L27" s="123"/>
    </row>
    <row r="28" spans="1:12" s="32" customFormat="1" ht="37.5" customHeight="1">
      <c r="A28" s="31"/>
      <c r="B28" s="33"/>
      <c r="C28" s="133"/>
      <c r="D28" s="133"/>
      <c r="E28" s="133"/>
      <c r="F28" s="166"/>
      <c r="G28" s="65" t="s">
        <v>56</v>
      </c>
      <c r="H28" s="112" t="s">
        <v>199</v>
      </c>
      <c r="I28" s="121">
        <f t="shared" si="0"/>
        <v>213676</v>
      </c>
      <c r="J28" s="123">
        <v>213676</v>
      </c>
      <c r="K28" s="123">
        <f>L28</f>
        <v>0</v>
      </c>
      <c r="L28" s="123"/>
    </row>
    <row r="29" spans="1:12" s="32" customFormat="1" ht="65.25" customHeight="1">
      <c r="A29" s="31"/>
      <c r="B29" s="33"/>
      <c r="C29" s="134"/>
      <c r="D29" s="134"/>
      <c r="E29" s="134"/>
      <c r="F29" s="167"/>
      <c r="G29" s="98" t="s">
        <v>203</v>
      </c>
      <c r="H29" s="112" t="s">
        <v>204</v>
      </c>
      <c r="I29" s="121">
        <f t="shared" si="0"/>
        <v>300000</v>
      </c>
      <c r="J29" s="123">
        <v>300000</v>
      </c>
      <c r="K29" s="123"/>
      <c r="L29" s="123"/>
    </row>
    <row r="30" spans="1:12" s="32" customFormat="1" ht="31.5">
      <c r="A30" s="31"/>
      <c r="B30" s="33"/>
      <c r="C30" s="66" t="s">
        <v>77</v>
      </c>
      <c r="D30" s="66" t="s">
        <v>78</v>
      </c>
      <c r="E30" s="66"/>
      <c r="F30" s="67" t="s">
        <v>79</v>
      </c>
      <c r="G30" s="54"/>
      <c r="H30" s="95"/>
      <c r="I30" s="121">
        <f t="shared" si="0"/>
        <v>300000</v>
      </c>
      <c r="J30" s="123">
        <f>J31</f>
        <v>300000</v>
      </c>
      <c r="K30" s="123"/>
      <c r="L30" s="123"/>
    </row>
    <row r="31" spans="1:12" s="32" customFormat="1" ht="157.5">
      <c r="A31" s="31"/>
      <c r="B31" s="33"/>
      <c r="C31" s="70" t="s">
        <v>80</v>
      </c>
      <c r="D31" s="70" t="s">
        <v>81</v>
      </c>
      <c r="E31" s="70" t="s">
        <v>54</v>
      </c>
      <c r="F31" s="71" t="s">
        <v>55</v>
      </c>
      <c r="G31" s="80" t="s">
        <v>258</v>
      </c>
      <c r="H31" s="94"/>
      <c r="I31" s="124">
        <f t="shared" si="0"/>
        <v>300000</v>
      </c>
      <c r="J31" s="125">
        <v>300000</v>
      </c>
      <c r="K31" s="125"/>
      <c r="L31" s="125"/>
    </row>
    <row r="32" spans="1:13" s="32" customFormat="1" ht="78.75">
      <c r="A32" s="31"/>
      <c r="B32" s="33"/>
      <c r="C32" s="46" t="s">
        <v>205</v>
      </c>
      <c r="D32" s="46" t="s">
        <v>206</v>
      </c>
      <c r="E32" s="46" t="s">
        <v>54</v>
      </c>
      <c r="F32" s="100" t="s">
        <v>207</v>
      </c>
      <c r="G32" s="65" t="s">
        <v>208</v>
      </c>
      <c r="H32" s="112" t="s">
        <v>209</v>
      </c>
      <c r="I32" s="122">
        <f t="shared" si="0"/>
        <v>20000</v>
      </c>
      <c r="J32" s="123"/>
      <c r="K32" s="123">
        <f aca="true" t="shared" si="1" ref="K32:K37">L32</f>
        <v>20000</v>
      </c>
      <c r="L32" s="123">
        <v>20000</v>
      </c>
      <c r="M32" s="99"/>
    </row>
    <row r="33" spans="1:12" s="32" customFormat="1" ht="47.25">
      <c r="A33" s="31"/>
      <c r="B33" s="33"/>
      <c r="C33" s="46" t="s">
        <v>143</v>
      </c>
      <c r="D33" s="46" t="s">
        <v>144</v>
      </c>
      <c r="E33" s="46" t="s">
        <v>145</v>
      </c>
      <c r="F33" s="82" t="s">
        <v>146</v>
      </c>
      <c r="G33" s="63" t="s">
        <v>38</v>
      </c>
      <c r="H33" s="107" t="s">
        <v>211</v>
      </c>
      <c r="I33" s="121">
        <f t="shared" si="0"/>
        <v>200000</v>
      </c>
      <c r="J33" s="123"/>
      <c r="K33" s="123">
        <f t="shared" si="1"/>
        <v>200000</v>
      </c>
      <c r="L33" s="123">
        <v>200000</v>
      </c>
    </row>
    <row r="34" spans="1:12" s="32" customFormat="1" ht="47.25">
      <c r="A34" s="31"/>
      <c r="B34" s="33"/>
      <c r="C34" s="46" t="s">
        <v>93</v>
      </c>
      <c r="D34" s="46" t="s">
        <v>94</v>
      </c>
      <c r="E34" s="46" t="s">
        <v>58</v>
      </c>
      <c r="F34" s="47" t="s">
        <v>95</v>
      </c>
      <c r="G34" s="73" t="s">
        <v>37</v>
      </c>
      <c r="H34" s="110" t="s">
        <v>212</v>
      </c>
      <c r="I34" s="121">
        <f t="shared" si="0"/>
        <v>1000000</v>
      </c>
      <c r="J34" s="126"/>
      <c r="K34" s="126">
        <f t="shared" si="1"/>
        <v>1000000</v>
      </c>
      <c r="L34" s="123">
        <v>1000000</v>
      </c>
    </row>
    <row r="35" spans="1:12" s="32" customFormat="1" ht="63">
      <c r="A35" s="31"/>
      <c r="B35" s="33"/>
      <c r="C35" s="132" t="s">
        <v>82</v>
      </c>
      <c r="D35" s="132" t="s">
        <v>83</v>
      </c>
      <c r="E35" s="132" t="s">
        <v>58</v>
      </c>
      <c r="F35" s="165" t="s">
        <v>84</v>
      </c>
      <c r="G35" s="63" t="s">
        <v>213</v>
      </c>
      <c r="H35" s="107">
        <v>43445</v>
      </c>
      <c r="I35" s="121">
        <f t="shared" si="0"/>
        <v>250000</v>
      </c>
      <c r="J35" s="123"/>
      <c r="K35" s="126">
        <f t="shared" si="1"/>
        <v>250000</v>
      </c>
      <c r="L35" s="123">
        <v>250000</v>
      </c>
    </row>
    <row r="36" spans="1:12" s="32" customFormat="1" ht="78.75">
      <c r="A36" s="31"/>
      <c r="B36" s="33"/>
      <c r="C36" s="134"/>
      <c r="D36" s="134"/>
      <c r="E36" s="134"/>
      <c r="F36" s="167"/>
      <c r="G36" s="63" t="s">
        <v>214</v>
      </c>
      <c r="H36" s="107">
        <v>43445</v>
      </c>
      <c r="I36" s="121">
        <f t="shared" si="0"/>
        <v>450000</v>
      </c>
      <c r="J36" s="123"/>
      <c r="K36" s="126">
        <f t="shared" si="1"/>
        <v>450000</v>
      </c>
      <c r="L36" s="123">
        <v>450000</v>
      </c>
    </row>
    <row r="37" spans="1:12" s="32" customFormat="1" ht="47.25">
      <c r="A37" s="31"/>
      <c r="B37" s="33"/>
      <c r="C37" s="46" t="s">
        <v>96</v>
      </c>
      <c r="D37" s="46" t="s">
        <v>97</v>
      </c>
      <c r="E37" s="46" t="s">
        <v>98</v>
      </c>
      <c r="F37" s="47" t="s">
        <v>99</v>
      </c>
      <c r="G37" s="55" t="s">
        <v>210</v>
      </c>
      <c r="H37" s="114">
        <v>43445</v>
      </c>
      <c r="I37" s="121">
        <f t="shared" si="0"/>
        <v>281000</v>
      </c>
      <c r="J37" s="126">
        <v>200000</v>
      </c>
      <c r="K37" s="126">
        <f t="shared" si="1"/>
        <v>81000</v>
      </c>
      <c r="L37" s="123">
        <v>81000</v>
      </c>
    </row>
    <row r="38" spans="1:12" s="32" customFormat="1" ht="62.25" customHeight="1">
      <c r="A38" s="31"/>
      <c r="B38" s="33"/>
      <c r="C38" s="46" t="s">
        <v>89</v>
      </c>
      <c r="D38" s="46" t="s">
        <v>90</v>
      </c>
      <c r="E38" s="46" t="s">
        <v>91</v>
      </c>
      <c r="F38" s="47" t="s">
        <v>92</v>
      </c>
      <c r="G38" s="98" t="s">
        <v>215</v>
      </c>
      <c r="H38" s="110" t="s">
        <v>216</v>
      </c>
      <c r="I38" s="121">
        <f t="shared" si="0"/>
        <v>190000</v>
      </c>
      <c r="J38" s="126">
        <v>190000</v>
      </c>
      <c r="K38" s="123"/>
      <c r="L38" s="123"/>
    </row>
    <row r="39" spans="1:12" s="32" customFormat="1" ht="19.5">
      <c r="A39" s="31"/>
      <c r="B39" s="33"/>
      <c r="C39" s="76" t="s">
        <v>100</v>
      </c>
      <c r="D39" s="76" t="s">
        <v>101</v>
      </c>
      <c r="E39" s="76"/>
      <c r="F39" s="77" t="s">
        <v>102</v>
      </c>
      <c r="G39" s="63"/>
      <c r="H39" s="91"/>
      <c r="I39" s="121">
        <f t="shared" si="0"/>
        <v>70000</v>
      </c>
      <c r="J39" s="126">
        <f>J40</f>
        <v>70000</v>
      </c>
      <c r="K39" s="126"/>
      <c r="L39" s="123"/>
    </row>
    <row r="40" spans="1:12" s="32" customFormat="1" ht="47.25">
      <c r="A40" s="31"/>
      <c r="B40" s="33"/>
      <c r="C40" s="79" t="s">
        <v>103</v>
      </c>
      <c r="D40" s="79" t="s">
        <v>104</v>
      </c>
      <c r="E40" s="79" t="s">
        <v>105</v>
      </c>
      <c r="F40" s="78" t="s">
        <v>106</v>
      </c>
      <c r="G40" s="75" t="s">
        <v>176</v>
      </c>
      <c r="H40" s="108" t="s">
        <v>217</v>
      </c>
      <c r="I40" s="124">
        <f t="shared" si="0"/>
        <v>70000</v>
      </c>
      <c r="J40" s="127">
        <v>70000</v>
      </c>
      <c r="K40" s="126"/>
      <c r="L40" s="123"/>
    </row>
    <row r="41" spans="1:12" s="32" customFormat="1" ht="78.75">
      <c r="A41" s="31"/>
      <c r="B41" s="33"/>
      <c r="C41" s="76" t="s">
        <v>85</v>
      </c>
      <c r="D41" s="76" t="s">
        <v>86</v>
      </c>
      <c r="E41" s="76" t="s">
        <v>7</v>
      </c>
      <c r="F41" s="77" t="s">
        <v>169</v>
      </c>
      <c r="G41" s="63" t="s">
        <v>218</v>
      </c>
      <c r="H41" s="107" t="s">
        <v>219</v>
      </c>
      <c r="I41" s="121">
        <f t="shared" si="0"/>
        <v>400000</v>
      </c>
      <c r="J41" s="123">
        <v>400000</v>
      </c>
      <c r="K41" s="123"/>
      <c r="L41" s="123"/>
    </row>
    <row r="42" spans="1:12" s="32" customFormat="1" ht="47.25">
      <c r="A42" s="31"/>
      <c r="B42" s="33"/>
      <c r="C42" s="46" t="s">
        <v>87</v>
      </c>
      <c r="D42" s="46" t="s">
        <v>88</v>
      </c>
      <c r="E42" s="46" t="s">
        <v>21</v>
      </c>
      <c r="F42" s="47" t="s">
        <v>22</v>
      </c>
      <c r="G42" s="63" t="s">
        <v>259</v>
      </c>
      <c r="H42" s="91"/>
      <c r="I42" s="121">
        <f t="shared" si="0"/>
        <v>50000</v>
      </c>
      <c r="J42" s="123">
        <v>50000</v>
      </c>
      <c r="K42" s="123"/>
      <c r="L42" s="123"/>
    </row>
    <row r="43" spans="1:12" s="32" customFormat="1" ht="96.75" customHeight="1">
      <c r="A43" s="31"/>
      <c r="B43" s="33"/>
      <c r="C43" s="46" t="s">
        <v>224</v>
      </c>
      <c r="D43" s="46" t="s">
        <v>225</v>
      </c>
      <c r="E43" s="46" t="s">
        <v>26</v>
      </c>
      <c r="F43" s="47" t="s">
        <v>170</v>
      </c>
      <c r="G43" s="74" t="s">
        <v>220</v>
      </c>
      <c r="H43" s="113" t="s">
        <v>267</v>
      </c>
      <c r="I43" s="121">
        <f t="shared" si="0"/>
        <v>300000</v>
      </c>
      <c r="J43" s="123"/>
      <c r="K43" s="123">
        <v>300000</v>
      </c>
      <c r="L43" s="123"/>
    </row>
    <row r="44" spans="1:12" s="23" customFormat="1" ht="31.5">
      <c r="A44" s="21"/>
      <c r="B44" s="22"/>
      <c r="C44" s="43" t="s">
        <v>109</v>
      </c>
      <c r="D44" s="43"/>
      <c r="E44" s="43"/>
      <c r="F44" s="48" t="s">
        <v>17</v>
      </c>
      <c r="G44" s="57"/>
      <c r="H44" s="97"/>
      <c r="I44" s="128">
        <f t="shared" si="0"/>
        <v>964310</v>
      </c>
      <c r="J44" s="129">
        <f>J45</f>
        <v>964310</v>
      </c>
      <c r="K44" s="130">
        <f>K45</f>
        <v>0</v>
      </c>
      <c r="L44" s="131"/>
    </row>
    <row r="45" spans="1:12" s="23" customFormat="1" ht="31.5">
      <c r="A45" s="21"/>
      <c r="B45" s="22"/>
      <c r="C45" s="43" t="s">
        <v>110</v>
      </c>
      <c r="D45" s="43"/>
      <c r="E45" s="43"/>
      <c r="F45" s="48" t="s">
        <v>17</v>
      </c>
      <c r="G45" s="57"/>
      <c r="H45" s="97"/>
      <c r="I45" s="128">
        <f>I46+I47+I48+I50</f>
        <v>964310</v>
      </c>
      <c r="J45" s="128">
        <f>J46+J47+J48+J50</f>
        <v>964310</v>
      </c>
      <c r="K45" s="130">
        <f>K47</f>
        <v>0</v>
      </c>
      <c r="L45" s="131"/>
    </row>
    <row r="46" spans="1:12" s="23" customFormat="1" ht="31.5">
      <c r="A46" s="21"/>
      <c r="B46" s="22"/>
      <c r="C46" s="46" t="s">
        <v>200</v>
      </c>
      <c r="D46" s="46" t="s">
        <v>10</v>
      </c>
      <c r="E46" s="46" t="s">
        <v>227</v>
      </c>
      <c r="F46" s="47" t="s">
        <v>228</v>
      </c>
      <c r="G46" s="65" t="s">
        <v>56</v>
      </c>
      <c r="H46" s="112" t="s">
        <v>199</v>
      </c>
      <c r="I46" s="122">
        <f t="shared" si="0"/>
        <v>64310</v>
      </c>
      <c r="J46" s="126">
        <v>64310</v>
      </c>
      <c r="K46" s="130"/>
      <c r="L46" s="131"/>
    </row>
    <row r="47" spans="1:12" s="23" customFormat="1" ht="126">
      <c r="A47" s="21"/>
      <c r="B47" s="22"/>
      <c r="C47" s="46" t="s">
        <v>171</v>
      </c>
      <c r="D47" s="46" t="s">
        <v>25</v>
      </c>
      <c r="E47" s="46" t="s">
        <v>172</v>
      </c>
      <c r="F47" s="47" t="s">
        <v>173</v>
      </c>
      <c r="G47" s="65" t="s">
        <v>56</v>
      </c>
      <c r="H47" s="112" t="s">
        <v>199</v>
      </c>
      <c r="I47" s="122">
        <f t="shared" si="0"/>
        <v>100000</v>
      </c>
      <c r="J47" s="126">
        <v>100000</v>
      </c>
      <c r="K47" s="130"/>
      <c r="L47" s="131"/>
    </row>
    <row r="48" spans="2:12" ht="31.5">
      <c r="B48" s="6"/>
      <c r="C48" s="46" t="s">
        <v>111</v>
      </c>
      <c r="D48" s="46" t="s">
        <v>112</v>
      </c>
      <c r="E48" s="46"/>
      <c r="F48" s="47" t="s">
        <v>113</v>
      </c>
      <c r="G48" s="73"/>
      <c r="H48" s="90"/>
      <c r="I48" s="121">
        <f>I49</f>
        <v>250000</v>
      </c>
      <c r="J48" s="121">
        <f>J49</f>
        <v>250000</v>
      </c>
      <c r="K48" s="126"/>
      <c r="L48" s="123">
        <f>L49</f>
        <v>0</v>
      </c>
    </row>
    <row r="49" spans="2:12" ht="31.5">
      <c r="B49" s="6"/>
      <c r="C49" s="70" t="s">
        <v>155</v>
      </c>
      <c r="D49" s="70" t="s">
        <v>156</v>
      </c>
      <c r="E49" s="70" t="s">
        <v>20</v>
      </c>
      <c r="F49" s="71" t="s">
        <v>157</v>
      </c>
      <c r="G49" s="75" t="s">
        <v>175</v>
      </c>
      <c r="H49" s="108" t="s">
        <v>268</v>
      </c>
      <c r="I49" s="124">
        <f t="shared" si="0"/>
        <v>250000</v>
      </c>
      <c r="J49" s="127">
        <v>250000</v>
      </c>
      <c r="K49" s="126"/>
      <c r="L49" s="123"/>
    </row>
    <row r="50" spans="1:12" s="16" customFormat="1" ht="31.5">
      <c r="A50" s="15"/>
      <c r="B50" s="6"/>
      <c r="C50" s="46" t="s">
        <v>114</v>
      </c>
      <c r="D50" s="46" t="s">
        <v>43</v>
      </c>
      <c r="E50" s="46"/>
      <c r="F50" s="47" t="s">
        <v>44</v>
      </c>
      <c r="G50" s="55"/>
      <c r="H50" s="96"/>
      <c r="I50" s="121">
        <f t="shared" si="0"/>
        <v>550000</v>
      </c>
      <c r="J50" s="123">
        <f>SUM(J51:J53)</f>
        <v>550000</v>
      </c>
      <c r="K50" s="123"/>
      <c r="L50" s="123"/>
    </row>
    <row r="51" spans="2:12" ht="31.5">
      <c r="B51" s="6"/>
      <c r="C51" s="148" t="s">
        <v>115</v>
      </c>
      <c r="D51" s="148" t="s">
        <v>13</v>
      </c>
      <c r="E51" s="148" t="s">
        <v>11</v>
      </c>
      <c r="F51" s="154" t="s">
        <v>32</v>
      </c>
      <c r="G51" s="69" t="s">
        <v>229</v>
      </c>
      <c r="H51" s="106" t="s">
        <v>269</v>
      </c>
      <c r="I51" s="124">
        <f t="shared" si="0"/>
        <v>250000</v>
      </c>
      <c r="J51" s="125">
        <v>250000</v>
      </c>
      <c r="K51" s="125"/>
      <c r="L51" s="125"/>
    </row>
    <row r="52" spans="2:12" ht="31.5">
      <c r="B52" s="6"/>
      <c r="C52" s="150"/>
      <c r="D52" s="150"/>
      <c r="E52" s="150"/>
      <c r="F52" s="155"/>
      <c r="G52" s="69" t="s">
        <v>18</v>
      </c>
      <c r="H52" s="106" t="s">
        <v>270</v>
      </c>
      <c r="I52" s="124">
        <f t="shared" si="0"/>
        <v>250000</v>
      </c>
      <c r="J52" s="125">
        <v>250000</v>
      </c>
      <c r="K52" s="125"/>
      <c r="L52" s="125"/>
    </row>
    <row r="53" spans="2:12" ht="47.25">
      <c r="B53" s="6"/>
      <c r="C53" s="149"/>
      <c r="D53" s="149"/>
      <c r="E53" s="149"/>
      <c r="F53" s="156"/>
      <c r="G53" s="69" t="s">
        <v>230</v>
      </c>
      <c r="H53" s="91"/>
      <c r="I53" s="124">
        <f t="shared" si="0"/>
        <v>50000</v>
      </c>
      <c r="J53" s="125">
        <v>50000</v>
      </c>
      <c r="K53" s="125"/>
      <c r="L53" s="125"/>
    </row>
    <row r="54" spans="1:12" s="5" customFormat="1" ht="47.25">
      <c r="A54" s="4"/>
      <c r="B54" s="19"/>
      <c r="C54" s="20" t="s">
        <v>122</v>
      </c>
      <c r="D54" s="20"/>
      <c r="E54" s="20"/>
      <c r="F54" s="60" t="s">
        <v>9</v>
      </c>
      <c r="G54" s="58"/>
      <c r="H54" s="97"/>
      <c r="I54" s="128">
        <f t="shared" si="0"/>
        <v>2112351</v>
      </c>
      <c r="J54" s="130">
        <f>J55</f>
        <v>2112351</v>
      </c>
      <c r="K54" s="130">
        <f>K55</f>
        <v>0</v>
      </c>
      <c r="L54" s="131"/>
    </row>
    <row r="55" spans="1:12" s="5" customFormat="1" ht="47.25">
      <c r="A55" s="4"/>
      <c r="B55" s="19"/>
      <c r="C55" s="20" t="s">
        <v>123</v>
      </c>
      <c r="D55" s="20"/>
      <c r="E55" s="20"/>
      <c r="F55" s="60" t="s">
        <v>9</v>
      </c>
      <c r="G55" s="58"/>
      <c r="H55" s="97"/>
      <c r="I55" s="128">
        <f>I56+I60+I63+I64+I65+I66</f>
        <v>2112351</v>
      </c>
      <c r="J55" s="130">
        <f>J56+J60+J63+J64+J65+J67+J68</f>
        <v>2112351</v>
      </c>
      <c r="K55" s="130">
        <f>K56+K60+K63+K64+K67+K68</f>
        <v>0</v>
      </c>
      <c r="L55" s="131"/>
    </row>
    <row r="56" spans="1:12" s="17" customFormat="1" ht="94.5">
      <c r="A56" s="8"/>
      <c r="B56" s="7"/>
      <c r="C56" s="38" t="s">
        <v>121</v>
      </c>
      <c r="D56" s="38" t="s">
        <v>47</v>
      </c>
      <c r="E56" s="38"/>
      <c r="F56" s="39" t="s">
        <v>118</v>
      </c>
      <c r="G56" s="58"/>
      <c r="H56" s="97"/>
      <c r="I56" s="121">
        <f>I57+I58+I59</f>
        <v>1220200</v>
      </c>
      <c r="J56" s="121">
        <f>J57+J58+J59</f>
        <v>1220200</v>
      </c>
      <c r="K56" s="136"/>
      <c r="L56" s="123"/>
    </row>
    <row r="57" spans="1:12" s="17" customFormat="1" ht="63">
      <c r="A57" s="8"/>
      <c r="B57" s="7"/>
      <c r="C57" s="148" t="s">
        <v>124</v>
      </c>
      <c r="D57" s="148" t="s">
        <v>119</v>
      </c>
      <c r="E57" s="148" t="s">
        <v>23</v>
      </c>
      <c r="F57" s="154" t="s">
        <v>57</v>
      </c>
      <c r="G57" s="75" t="s">
        <v>61</v>
      </c>
      <c r="H57" s="108" t="s">
        <v>232</v>
      </c>
      <c r="I57" s="124">
        <f t="shared" si="0"/>
        <v>150000</v>
      </c>
      <c r="J57" s="127">
        <v>150000</v>
      </c>
      <c r="K57" s="127"/>
      <c r="L57" s="125"/>
    </row>
    <row r="58" spans="1:12" s="17" customFormat="1" ht="78.75">
      <c r="A58" s="8"/>
      <c r="B58" s="7"/>
      <c r="C58" s="149"/>
      <c r="D58" s="149"/>
      <c r="E58" s="149"/>
      <c r="F58" s="156"/>
      <c r="G58" s="75" t="s">
        <v>233</v>
      </c>
      <c r="H58" s="90"/>
      <c r="I58" s="124">
        <f t="shared" si="0"/>
        <v>70200</v>
      </c>
      <c r="J58" s="127">
        <v>70200</v>
      </c>
      <c r="K58" s="127"/>
      <c r="L58" s="125"/>
    </row>
    <row r="59" spans="1:12" s="17" customFormat="1" ht="123.75" customHeight="1">
      <c r="A59" s="8"/>
      <c r="B59" s="7"/>
      <c r="C59" s="70" t="s">
        <v>125</v>
      </c>
      <c r="D59" s="70" t="s">
        <v>120</v>
      </c>
      <c r="E59" s="70" t="s">
        <v>23</v>
      </c>
      <c r="F59" s="71" t="s">
        <v>19</v>
      </c>
      <c r="G59" s="75" t="s">
        <v>234</v>
      </c>
      <c r="H59" s="108" t="s">
        <v>235</v>
      </c>
      <c r="I59" s="124">
        <f t="shared" si="0"/>
        <v>1000000</v>
      </c>
      <c r="J59" s="127">
        <v>1000000</v>
      </c>
      <c r="K59" s="127"/>
      <c r="L59" s="125"/>
    </row>
    <row r="60" spans="1:12" s="17" customFormat="1" ht="94.5">
      <c r="A60" s="8"/>
      <c r="B60" s="7"/>
      <c r="C60" s="66" t="s">
        <v>126</v>
      </c>
      <c r="D60" s="66" t="s">
        <v>45</v>
      </c>
      <c r="E60" s="66"/>
      <c r="F60" s="67" t="s">
        <v>46</v>
      </c>
      <c r="G60" s="55"/>
      <c r="H60" s="96"/>
      <c r="I60" s="121">
        <f>I61+I62</f>
        <v>151151</v>
      </c>
      <c r="J60" s="121">
        <f>J61+J62</f>
        <v>151151</v>
      </c>
      <c r="K60" s="126"/>
      <c r="L60" s="123"/>
    </row>
    <row r="61" spans="1:12" s="17" customFormat="1" ht="94.5">
      <c r="A61" s="8"/>
      <c r="B61" s="7"/>
      <c r="C61" s="70" t="s">
        <v>127</v>
      </c>
      <c r="D61" s="70" t="s">
        <v>24</v>
      </c>
      <c r="E61" s="70" t="s">
        <v>25</v>
      </c>
      <c r="F61" s="71" t="s">
        <v>33</v>
      </c>
      <c r="G61" s="69" t="s">
        <v>60</v>
      </c>
      <c r="H61" s="106" t="s">
        <v>236</v>
      </c>
      <c r="I61" s="124">
        <f t="shared" si="0"/>
        <v>71000</v>
      </c>
      <c r="J61" s="127">
        <v>71000</v>
      </c>
      <c r="K61" s="127"/>
      <c r="L61" s="125"/>
    </row>
    <row r="62" spans="1:12" s="17" customFormat="1" ht="47.25">
      <c r="A62" s="8"/>
      <c r="B62" s="7"/>
      <c r="C62" s="70" t="s">
        <v>201</v>
      </c>
      <c r="D62" s="70" t="s">
        <v>202</v>
      </c>
      <c r="E62" s="70" t="s">
        <v>10</v>
      </c>
      <c r="F62" s="71" t="s">
        <v>260</v>
      </c>
      <c r="G62" s="80" t="s">
        <v>56</v>
      </c>
      <c r="H62" s="111" t="s">
        <v>199</v>
      </c>
      <c r="I62" s="124">
        <f t="shared" si="0"/>
        <v>80151</v>
      </c>
      <c r="J62" s="127">
        <v>80151</v>
      </c>
      <c r="K62" s="127"/>
      <c r="L62" s="125"/>
    </row>
    <row r="63" spans="1:12" s="17" customFormat="1" ht="141.75">
      <c r="A63" s="8"/>
      <c r="B63" s="7"/>
      <c r="C63" s="46" t="s">
        <v>128</v>
      </c>
      <c r="D63" s="46" t="s">
        <v>129</v>
      </c>
      <c r="E63" s="46"/>
      <c r="F63" s="47" t="s">
        <v>237</v>
      </c>
      <c r="G63" s="73" t="s">
        <v>61</v>
      </c>
      <c r="H63" s="109" t="s">
        <v>261</v>
      </c>
      <c r="I63" s="121">
        <f t="shared" si="0"/>
        <v>160000</v>
      </c>
      <c r="J63" s="126">
        <v>160000</v>
      </c>
      <c r="K63" s="126"/>
      <c r="L63" s="123"/>
    </row>
    <row r="64" spans="2:12" ht="126">
      <c r="B64" s="6"/>
      <c r="C64" s="46" t="s">
        <v>158</v>
      </c>
      <c r="D64" s="46" t="s">
        <v>159</v>
      </c>
      <c r="E64" s="46" t="s">
        <v>15</v>
      </c>
      <c r="F64" s="47" t="s">
        <v>130</v>
      </c>
      <c r="G64" s="73" t="s">
        <v>61</v>
      </c>
      <c r="H64" s="109" t="s">
        <v>261</v>
      </c>
      <c r="I64" s="121">
        <f t="shared" si="0"/>
        <v>150000</v>
      </c>
      <c r="J64" s="126">
        <v>150000</v>
      </c>
      <c r="K64" s="126"/>
      <c r="L64" s="123"/>
    </row>
    <row r="65" spans="2:12" ht="63">
      <c r="B65" s="6"/>
      <c r="C65" s="76" t="s">
        <v>160</v>
      </c>
      <c r="D65" s="76" t="s">
        <v>161</v>
      </c>
      <c r="E65" s="76" t="s">
        <v>107</v>
      </c>
      <c r="F65" s="77" t="s">
        <v>108</v>
      </c>
      <c r="G65" s="73" t="s">
        <v>188</v>
      </c>
      <c r="H65" s="110" t="s">
        <v>194</v>
      </c>
      <c r="I65" s="121">
        <f t="shared" si="0"/>
        <v>31000</v>
      </c>
      <c r="J65" s="126">
        <v>31000</v>
      </c>
      <c r="K65" s="126"/>
      <c r="L65" s="123"/>
    </row>
    <row r="66" spans="2:12" ht="19.5">
      <c r="B66" s="6"/>
      <c r="C66" s="76" t="s">
        <v>162</v>
      </c>
      <c r="D66" s="76" t="s">
        <v>151</v>
      </c>
      <c r="E66" s="76"/>
      <c r="F66" s="77" t="s">
        <v>70</v>
      </c>
      <c r="G66" s="73"/>
      <c r="H66" s="90"/>
      <c r="I66" s="121">
        <f t="shared" si="0"/>
        <v>400000</v>
      </c>
      <c r="J66" s="126">
        <f>J67+J68</f>
        <v>400000</v>
      </c>
      <c r="K66" s="126"/>
      <c r="L66" s="123">
        <f>L67+L68</f>
        <v>0</v>
      </c>
    </row>
    <row r="67" spans="2:12" ht="78.75">
      <c r="B67" s="6"/>
      <c r="C67" s="148" t="s">
        <v>163</v>
      </c>
      <c r="D67" s="148" t="s">
        <v>153</v>
      </c>
      <c r="E67" s="148" t="s">
        <v>5</v>
      </c>
      <c r="F67" s="170" t="s">
        <v>154</v>
      </c>
      <c r="G67" s="69" t="s">
        <v>238</v>
      </c>
      <c r="H67" s="106" t="s">
        <v>239</v>
      </c>
      <c r="I67" s="124">
        <f t="shared" si="0"/>
        <v>100000</v>
      </c>
      <c r="J67" s="127">
        <v>100000</v>
      </c>
      <c r="K67" s="127"/>
      <c r="L67" s="125"/>
    </row>
    <row r="68" spans="2:12" ht="68.25" customHeight="1">
      <c r="B68" s="6"/>
      <c r="C68" s="149"/>
      <c r="D68" s="149"/>
      <c r="E68" s="149"/>
      <c r="F68" s="171"/>
      <c r="G68" s="69" t="s">
        <v>240</v>
      </c>
      <c r="H68" s="106" t="s">
        <v>241</v>
      </c>
      <c r="I68" s="124">
        <f t="shared" si="0"/>
        <v>300000</v>
      </c>
      <c r="J68" s="127">
        <v>300000</v>
      </c>
      <c r="K68" s="127"/>
      <c r="L68" s="125"/>
    </row>
    <row r="69" spans="2:12" ht="18.75">
      <c r="B69" s="6"/>
      <c r="C69" s="20" t="s">
        <v>116</v>
      </c>
      <c r="D69" s="20"/>
      <c r="E69" s="20"/>
      <c r="F69" s="60" t="s">
        <v>4</v>
      </c>
      <c r="G69" s="56"/>
      <c r="H69" s="96"/>
      <c r="I69" s="128">
        <f t="shared" si="0"/>
        <v>130000</v>
      </c>
      <c r="J69" s="137">
        <f>J70</f>
        <v>130000</v>
      </c>
      <c r="K69" s="131">
        <f>K70</f>
        <v>0</v>
      </c>
      <c r="L69" s="131"/>
    </row>
    <row r="70" spans="2:12" ht="18.75">
      <c r="B70" s="6"/>
      <c r="C70" s="20" t="s">
        <v>117</v>
      </c>
      <c r="D70" s="20"/>
      <c r="E70" s="20"/>
      <c r="F70" s="60" t="s">
        <v>4</v>
      </c>
      <c r="G70" s="56"/>
      <c r="H70" s="96"/>
      <c r="I70" s="128">
        <f t="shared" si="0"/>
        <v>130000</v>
      </c>
      <c r="J70" s="137">
        <f>J71</f>
        <v>130000</v>
      </c>
      <c r="K70" s="131">
        <f>K71</f>
        <v>0</v>
      </c>
      <c r="L70" s="131"/>
    </row>
    <row r="71" spans="1:12" s="16" customFormat="1" ht="31.5">
      <c r="A71" s="15"/>
      <c r="B71" s="6"/>
      <c r="C71" s="46" t="s">
        <v>131</v>
      </c>
      <c r="D71" s="46" t="s">
        <v>49</v>
      </c>
      <c r="E71" s="46"/>
      <c r="F71" s="47" t="s">
        <v>48</v>
      </c>
      <c r="G71" s="55"/>
      <c r="H71" s="96"/>
      <c r="I71" s="121">
        <f t="shared" si="0"/>
        <v>130000</v>
      </c>
      <c r="J71" s="123">
        <f>SUM(J72:J73)</f>
        <v>130000</v>
      </c>
      <c r="K71" s="123"/>
      <c r="L71" s="123"/>
    </row>
    <row r="72" spans="2:12" ht="63">
      <c r="B72" s="6"/>
      <c r="C72" s="135" t="s">
        <v>132</v>
      </c>
      <c r="D72" s="135" t="s">
        <v>14</v>
      </c>
      <c r="E72" s="135" t="s">
        <v>6</v>
      </c>
      <c r="F72" s="119" t="s">
        <v>34</v>
      </c>
      <c r="G72" s="69" t="s">
        <v>242</v>
      </c>
      <c r="H72" s="106" t="s">
        <v>243</v>
      </c>
      <c r="I72" s="124">
        <f t="shared" si="0"/>
        <v>30000</v>
      </c>
      <c r="J72" s="125">
        <v>30000</v>
      </c>
      <c r="K72" s="125"/>
      <c r="L72" s="125"/>
    </row>
    <row r="73" spans="2:12" ht="47.25">
      <c r="B73" s="6"/>
      <c r="C73" s="135"/>
      <c r="D73" s="135"/>
      <c r="E73" s="135"/>
      <c r="F73" s="119"/>
      <c r="G73" s="69" t="s">
        <v>244</v>
      </c>
      <c r="H73" s="106" t="s">
        <v>245</v>
      </c>
      <c r="I73" s="124">
        <f t="shared" si="0"/>
        <v>100000</v>
      </c>
      <c r="J73" s="125">
        <v>100000</v>
      </c>
      <c r="K73" s="125"/>
      <c r="L73" s="125"/>
    </row>
    <row r="74" spans="1:12" s="5" customFormat="1" ht="47.25">
      <c r="A74" s="4"/>
      <c r="B74" s="19"/>
      <c r="C74" s="20" t="s">
        <v>42</v>
      </c>
      <c r="D74" s="20"/>
      <c r="E74" s="20"/>
      <c r="F74" s="60" t="s">
        <v>16</v>
      </c>
      <c r="G74" s="53"/>
      <c r="H74" s="96"/>
      <c r="I74" s="128">
        <f t="shared" si="0"/>
        <v>950000</v>
      </c>
      <c r="J74" s="137">
        <f>J75</f>
        <v>950000</v>
      </c>
      <c r="K74" s="131">
        <f>K75</f>
        <v>0</v>
      </c>
      <c r="L74" s="131"/>
    </row>
    <row r="75" spans="1:12" s="5" customFormat="1" ht="47.25">
      <c r="A75" s="4"/>
      <c r="B75" s="19"/>
      <c r="C75" s="20" t="s">
        <v>30</v>
      </c>
      <c r="D75" s="20"/>
      <c r="E75" s="20"/>
      <c r="F75" s="60" t="s">
        <v>16</v>
      </c>
      <c r="G75" s="53"/>
      <c r="H75" s="96"/>
      <c r="I75" s="128">
        <f>I76+I78</f>
        <v>950000</v>
      </c>
      <c r="J75" s="128">
        <f>J76+J78</f>
        <v>950000</v>
      </c>
      <c r="K75" s="131">
        <f>SUM(K77:K77)</f>
        <v>0</v>
      </c>
      <c r="L75" s="131"/>
    </row>
    <row r="76" spans="1:12" s="5" customFormat="1" ht="31.5">
      <c r="A76" s="4"/>
      <c r="B76" s="19"/>
      <c r="C76" s="76" t="s">
        <v>133</v>
      </c>
      <c r="D76" s="76" t="s">
        <v>134</v>
      </c>
      <c r="E76" s="76"/>
      <c r="F76" s="77" t="s">
        <v>262</v>
      </c>
      <c r="G76" s="53"/>
      <c r="H76" s="96"/>
      <c r="I76" s="121">
        <f t="shared" si="0"/>
        <v>800000</v>
      </c>
      <c r="J76" s="123">
        <f>J77</f>
        <v>800000</v>
      </c>
      <c r="K76" s="123"/>
      <c r="L76" s="123"/>
    </row>
    <row r="77" spans="2:12" ht="31.5">
      <c r="B77" s="6"/>
      <c r="C77" s="70" t="s">
        <v>164</v>
      </c>
      <c r="D77" s="70" t="s">
        <v>165</v>
      </c>
      <c r="E77" s="70" t="s">
        <v>8</v>
      </c>
      <c r="F77" s="84" t="s">
        <v>166</v>
      </c>
      <c r="G77" s="69" t="s">
        <v>174</v>
      </c>
      <c r="H77" s="106" t="s">
        <v>253</v>
      </c>
      <c r="I77" s="124">
        <f t="shared" si="0"/>
        <v>800000</v>
      </c>
      <c r="J77" s="138">
        <v>800000</v>
      </c>
      <c r="K77" s="138"/>
      <c r="L77" s="125"/>
    </row>
    <row r="78" spans="2:12" ht="39">
      <c r="B78" s="6"/>
      <c r="C78" s="46" t="s">
        <v>247</v>
      </c>
      <c r="D78" s="46" t="s">
        <v>248</v>
      </c>
      <c r="E78" s="70"/>
      <c r="F78" s="103" t="s">
        <v>246</v>
      </c>
      <c r="G78" s="69"/>
      <c r="H78" s="91"/>
      <c r="I78" s="121">
        <f>I79</f>
        <v>150000</v>
      </c>
      <c r="J78" s="121">
        <f>J79</f>
        <v>150000</v>
      </c>
      <c r="K78" s="138"/>
      <c r="L78" s="125"/>
    </row>
    <row r="79" spans="2:12" ht="37.5">
      <c r="B79" s="6"/>
      <c r="C79" s="70" t="s">
        <v>249</v>
      </c>
      <c r="D79" s="70" t="s">
        <v>250</v>
      </c>
      <c r="E79" s="70" t="s">
        <v>91</v>
      </c>
      <c r="F79" s="104" t="s">
        <v>251</v>
      </c>
      <c r="G79" s="69" t="s">
        <v>252</v>
      </c>
      <c r="H79" s="106" t="s">
        <v>254</v>
      </c>
      <c r="I79" s="124">
        <f t="shared" si="0"/>
        <v>150000</v>
      </c>
      <c r="J79" s="138">
        <v>150000</v>
      </c>
      <c r="K79" s="138"/>
      <c r="L79" s="125"/>
    </row>
    <row r="80" spans="1:12" s="23" customFormat="1" ht="47.25">
      <c r="A80" s="21"/>
      <c r="B80" s="22"/>
      <c r="C80" s="43" t="s">
        <v>135</v>
      </c>
      <c r="D80" s="43"/>
      <c r="E80" s="43"/>
      <c r="F80" s="48" t="s">
        <v>50</v>
      </c>
      <c r="G80" s="59"/>
      <c r="H80" s="91"/>
      <c r="I80" s="128">
        <f t="shared" si="0"/>
        <v>200000</v>
      </c>
      <c r="J80" s="139">
        <f>J81</f>
        <v>200000</v>
      </c>
      <c r="K80" s="140">
        <f>K81</f>
        <v>0</v>
      </c>
      <c r="L80" s="131"/>
    </row>
    <row r="81" spans="1:12" s="35" customFormat="1" ht="31.5">
      <c r="A81" s="34"/>
      <c r="B81" s="18"/>
      <c r="C81" s="46" t="s">
        <v>136</v>
      </c>
      <c r="D81" s="46"/>
      <c r="E81" s="46"/>
      <c r="F81" s="47" t="s">
        <v>51</v>
      </c>
      <c r="G81" s="63"/>
      <c r="H81" s="107"/>
      <c r="I81" s="122">
        <f>J81+K81</f>
        <v>200000</v>
      </c>
      <c r="J81" s="141">
        <f>J82</f>
        <v>200000</v>
      </c>
      <c r="K81" s="139">
        <f>K82</f>
        <v>0</v>
      </c>
      <c r="L81" s="131"/>
    </row>
    <row r="82" spans="1:12" s="35" customFormat="1" ht="78.75">
      <c r="A82" s="34"/>
      <c r="B82" s="18"/>
      <c r="C82" s="79" t="s">
        <v>137</v>
      </c>
      <c r="D82" s="79" t="s">
        <v>138</v>
      </c>
      <c r="E82" s="79" t="s">
        <v>27</v>
      </c>
      <c r="F82" s="78" t="s">
        <v>139</v>
      </c>
      <c r="G82" s="69" t="s">
        <v>238</v>
      </c>
      <c r="H82" s="106" t="s">
        <v>239</v>
      </c>
      <c r="I82" s="124">
        <f>J82+K82</f>
        <v>200000</v>
      </c>
      <c r="J82" s="138">
        <v>200000</v>
      </c>
      <c r="K82" s="139"/>
      <c r="L82" s="131"/>
    </row>
    <row r="83" spans="2:12" ht="33.75" customHeight="1">
      <c r="B83" s="14"/>
      <c r="C83" s="50"/>
      <c r="D83" s="51"/>
      <c r="E83" s="51"/>
      <c r="F83" s="64" t="s">
        <v>39</v>
      </c>
      <c r="G83" s="52"/>
      <c r="H83" s="52"/>
      <c r="I83" s="142">
        <f>I7+I44+I54+I69+I74+I80</f>
        <v>12424369</v>
      </c>
      <c r="J83" s="142">
        <f>J7+J44+J54+J69+J74+J80</f>
        <v>9262337</v>
      </c>
      <c r="K83" s="142">
        <f>K7+K44+K54+K69+K74+K80</f>
        <v>3162032</v>
      </c>
      <c r="L83" s="142">
        <f>L7+L44+L54+L69+L74+L80</f>
        <v>2862032</v>
      </c>
    </row>
    <row r="84" spans="1:12" s="41" customFormat="1" ht="37.5" customHeight="1">
      <c r="A84" s="40"/>
      <c r="B84" s="42"/>
      <c r="C84" s="42"/>
      <c r="D84" s="172" t="s">
        <v>35</v>
      </c>
      <c r="E84" s="172"/>
      <c r="F84" s="172"/>
      <c r="G84" s="36"/>
      <c r="H84" s="36"/>
      <c r="I84" s="36"/>
      <c r="J84" s="169" t="s">
        <v>36</v>
      </c>
      <c r="K84" s="169"/>
      <c r="L84" s="37"/>
    </row>
  </sheetData>
  <sheetProtection/>
  <mergeCells count="53">
    <mergeCell ref="C19:C21"/>
    <mergeCell ref="D19:D21"/>
    <mergeCell ref="E19:E21"/>
    <mergeCell ref="J84:K84"/>
    <mergeCell ref="E67:E68"/>
    <mergeCell ref="F67:F68"/>
    <mergeCell ref="C26:C29"/>
    <mergeCell ref="C35:C36"/>
    <mergeCell ref="C51:C53"/>
    <mergeCell ref="D84:F84"/>
    <mergeCell ref="K1:L1"/>
    <mergeCell ref="F72:F73"/>
    <mergeCell ref="B2:L2"/>
    <mergeCell ref="C72:C73"/>
    <mergeCell ref="F15:F16"/>
    <mergeCell ref="C15:C16"/>
    <mergeCell ref="D15:D16"/>
    <mergeCell ref="E15:E16"/>
    <mergeCell ref="C57:C58"/>
    <mergeCell ref="C67:C68"/>
    <mergeCell ref="E72:E73"/>
    <mergeCell ref="D72:D73"/>
    <mergeCell ref="F51:F53"/>
    <mergeCell ref="E51:E53"/>
    <mergeCell ref="D51:D53"/>
    <mergeCell ref="D57:D58"/>
    <mergeCell ref="E57:E58"/>
    <mergeCell ref="F57:F58"/>
    <mergeCell ref="D67:D68"/>
    <mergeCell ref="F26:F29"/>
    <mergeCell ref="E26:E29"/>
    <mergeCell ref="D26:D29"/>
    <mergeCell ref="D35:D36"/>
    <mergeCell ref="E35:E36"/>
    <mergeCell ref="F35:F36"/>
    <mergeCell ref="E4:E5"/>
    <mergeCell ref="F4:F5"/>
    <mergeCell ref="G4:G5"/>
    <mergeCell ref="F19:F21"/>
    <mergeCell ref="H4:H5"/>
    <mergeCell ref="I4:I5"/>
    <mergeCell ref="J4:J5"/>
    <mergeCell ref="K4:L4"/>
    <mergeCell ref="C4:C5"/>
    <mergeCell ref="F24:F25"/>
    <mergeCell ref="E24:E25"/>
    <mergeCell ref="D24:D25"/>
    <mergeCell ref="C24:C25"/>
    <mergeCell ref="C11:C13"/>
    <mergeCell ref="D11:D13"/>
    <mergeCell ref="E11:E13"/>
    <mergeCell ref="F11:F13"/>
    <mergeCell ref="D4:D5"/>
  </mergeCells>
  <printOptions/>
  <pageMargins left="0.1968503937007874" right="0.1968503937007874" top="0.2" bottom="0.2" header="0.2" footer="0.1968503937007874"/>
  <pageSetup fitToHeight="32" horizontalDpi="600" verticalDpi="600" orientation="landscape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2018-12-10T18:25:44Z</cp:lastPrinted>
  <dcterms:created xsi:type="dcterms:W3CDTF">2014-01-17T10:52:16Z</dcterms:created>
  <dcterms:modified xsi:type="dcterms:W3CDTF">2018-12-10T19:41:20Z</dcterms:modified>
  <cp:category/>
  <cp:version/>
  <cp:contentType/>
  <cp:contentStatus/>
</cp:coreProperties>
</file>