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4"/>
  </bookViews>
  <sheets>
    <sheet name="дод1" sheetId="1" r:id="rId1"/>
    <sheet name="дод2" sheetId="2" r:id="rId2"/>
    <sheet name="дод3 " sheetId="3" r:id="rId3"/>
    <sheet name="дод6" sheetId="4" r:id="rId4"/>
    <sheet name="дод 6-1 " sheetId="5" r:id="rId5"/>
  </sheets>
  <definedNames>
    <definedName name="_xlnm.Print_Area" localSheetId="2">'дод3 '!$A$1:$R$325</definedName>
  </definedNames>
  <calcPr fullCalcOnLoad="1"/>
</workbook>
</file>

<file path=xl/sharedStrings.xml><?xml version="1.0" encoding="utf-8"?>
<sst xmlns="http://schemas.openxmlformats.org/spreadsheetml/2006/main" count="2203" uniqueCount="1308">
  <si>
    <t>комунальні послуги та енергоносії</t>
  </si>
  <si>
    <r>
      <t>Код програмної класифікації видатків та кредитування місцевих бюджетів</t>
    </r>
    <r>
      <rPr>
        <vertAlign val="superscript"/>
        <sz val="12"/>
        <rFont val="Times New Roman"/>
        <family val="1"/>
      </rPr>
      <t>1</t>
    </r>
  </si>
  <si>
    <t>Здійснення фізкультурно –спортивної та реабілітаційної роботи серед інвалідів</t>
  </si>
  <si>
    <t>1510000</t>
  </si>
  <si>
    <t>1060</t>
  </si>
  <si>
    <t>6020</t>
  </si>
  <si>
    <t>6060</t>
  </si>
  <si>
    <t>0620</t>
  </si>
  <si>
    <t>3011</t>
  </si>
  <si>
    <t>1030</t>
  </si>
  <si>
    <t>3012</t>
  </si>
  <si>
    <t>3013</t>
  </si>
  <si>
    <t>1070</t>
  </si>
  <si>
    <t>0117450</t>
  </si>
  <si>
    <t>7450</t>
  </si>
  <si>
    <t xml:space="preserve">Відділ у справах  сім`ї, молоді, фізичної культури та спорту Слов'янської міської ради   </t>
  </si>
  <si>
    <t xml:space="preserve">Управління житлово-комунальне господарство Слов'янської міської ради </t>
  </si>
  <si>
    <t>0520</t>
  </si>
  <si>
    <t>1150</t>
  </si>
  <si>
    <t>Лікарсько-акушерська допомога  вагітним, породіллям та новонародженим,</t>
  </si>
  <si>
    <t>1412110</t>
  </si>
  <si>
    <t>Виготовлення проектно-кошторисної документації на прибудову філії до основної будівлі Слов`янської загальноосвітньої школи І-ІІІ ступенів № 4 для навчання 1-4 класів Слов`янської міської ради</t>
  </si>
  <si>
    <t>Будівництво розважальних майданчиків та майданчиків для відновлення фізичних сил  КП "Парк культури і відпочинку" м.Слов`янськ (в т.ч. коригування проектно-кошторисної документації)</t>
  </si>
  <si>
    <t>Реконструкція КП "Парк культури і відпочинку" міста Слов`янська (коригування проектно-кошторисної документації та її експертна оцінка за 2012 рік)</t>
  </si>
  <si>
    <t>Будівництво спортивних майданчиків з тренажерним обладнанням/інвентарем ( в т.ч. виготовлення проектно-кошторисної документації)</t>
  </si>
  <si>
    <t>3719510</t>
  </si>
  <si>
    <t>9510</t>
  </si>
  <si>
    <t>Субвенція з  місцевого бюджету на здійснення заходів щодо соціально-економічного розвитку окремих територій за  рахунок відповідної субвенції з державного бюджету (м.Святогірськ)</t>
  </si>
  <si>
    <t>Капітальний ремонт дорожнього покриття по вул.Криворізська м.Слов`янськ  (коригування  проектно-кошторисної документації)</t>
  </si>
  <si>
    <t>Капітальний ремонт дорожнього покриття по вул.Машчорметівська м.Слов`янськ  (коригування  проектно-кошторисної документації)</t>
  </si>
  <si>
    <t>Капітальний ремонт дорожнього покриття по вул.Райдужна (вул.Будьонного)  м.Слов`янськ  (коригування  проектно-кошторисної документації)</t>
  </si>
  <si>
    <t>Капітальний ремонт дорожнього покриття по вул.Праці м.Слов`янськ  (коригування  проектно-кошторисної документації)</t>
  </si>
  <si>
    <t>Капітальний ремонт дорожнього покриття по вул.Цілинна м.Слов`янськ  (коригування  проектно-кошторисної документації)</t>
  </si>
  <si>
    <t>Капітальний ремонт дорожнього покриття по вул.Ком`яхова (від вул. Григорія Данилевського (вул.Димитрова) до церкви) м.Слов`янськ  (коригування  проектно-кошторисної документації)</t>
  </si>
  <si>
    <t>Капітальний ремонт дорожнього покриття по вул.Лисичанська м.Слов`янськ  (коригування  проектно-кошторисної документації)</t>
  </si>
  <si>
    <t>0150</t>
  </si>
  <si>
    <t>1010160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</si>
  <si>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</si>
  <si>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</si>
  <si>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1110160</t>
  </si>
  <si>
    <t>1510160</t>
  </si>
  <si>
    <t>0110180</t>
  </si>
  <si>
    <t>Інша діяльністьу сфері державного управління (комітети самоорганізації населення)</t>
  </si>
  <si>
    <t>Реалізація інших заходів щодо соціально-економічного розвитку територій</t>
  </si>
  <si>
    <t>0600000</t>
  </si>
  <si>
    <t>0610000</t>
  </si>
  <si>
    <t>0610160</t>
  </si>
  <si>
    <t>0611010</t>
  </si>
  <si>
    <t>0611020</t>
  </si>
  <si>
    <t>0611040</t>
  </si>
  <si>
    <t>0611150</t>
  </si>
  <si>
    <t>0616310</t>
  </si>
  <si>
    <t>0700000</t>
  </si>
  <si>
    <t>0710000</t>
  </si>
  <si>
    <t>0710160</t>
  </si>
  <si>
    <t>Виплата державної соціальної допомоги на дітей-сиріт та дітей, позбавлених 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дитячих будинках сімейного типу та прийомних сім`ях за принципом "гроші ходять за дитиною" та оплату послуг із здійснення патронату над дитиною та виплата соціальної допомоги на утримання дитини в сім`ї патронатного вихователя</t>
  </si>
  <si>
    <t>Капітальний ремонт дорожнього покриття по вул.Вільна м.Слов`янськ</t>
  </si>
  <si>
    <t>Капітальний ремонт тротуару від вул.Ясна,21 до вул.Батюка,54 м.Слов`янськ</t>
  </si>
  <si>
    <t xml:space="preserve">Програма і централізовані заходи боротьби з туберкульозом </t>
  </si>
  <si>
    <t>1011190</t>
  </si>
  <si>
    <t xml:space="preserve"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   </t>
  </si>
  <si>
    <t>5011</t>
  </si>
  <si>
    <t>1218330</t>
  </si>
  <si>
    <t>8330</t>
  </si>
  <si>
    <t>Капітальний ремонт мереж зовнішнього освітлення м.Слов`янська шляхом впровадження LED технологій (розробка проектно - кошторисної документації)</t>
  </si>
  <si>
    <t>Розробка проектно-кошторисної документації по проекту: "Капітальний ремонт прилеглої території (благоустрій КЛПЗ "Пологовий будинок") за адресою вул. Університетська,15  м.Слов`янськ</t>
  </si>
  <si>
    <t>Всього по відділу охорони здоров`я</t>
  </si>
  <si>
    <t>УСЗН</t>
  </si>
  <si>
    <t>Управління комунальної власності</t>
  </si>
  <si>
    <t>Придбання на вторинному ринку впорядкованого для постійного проживання житла для дітей-сиріт та дітей, позбавлених батьківського піклування, та осіб з їх числа (в т.ч. 50% співфінансування з міського бюджету)</t>
  </si>
  <si>
    <t>Капітальний ремонт зелених насаджень спеціального призначення по вул.Бульварна м.Слов`янськ (в т.ч. розробка проектно - кошторисної документації)</t>
  </si>
  <si>
    <t>Капітальний ремонт зелених насаджень спеціального призначення  вул.Центральна м.Слов`янськ (розробка проектно - кошторисної документації)</t>
  </si>
  <si>
    <t>Капітальний ремонт зелених насаджень спеціального призначення  вул.Шевченка  м.Слов`янськ (розробка проектно - кошторисної документації)</t>
  </si>
  <si>
    <t>Капітальний ремонт зелених насаджень спеціального призначення  вул.Університетська  м.Слов`янськ (розробка проектно - кошторисної документації)</t>
  </si>
  <si>
    <t>Встановлення та облаштування дитячих майданчиків на прибудинкових територіях багатоквартирного житлового фонду та в зонах житлових будинків індівідуальної забудови: м-н Черевківка - район території церкви, м-н Словкурорт - в районі вул. Г.Труда, 34, перет</t>
  </si>
  <si>
    <t>Придбання спецтехніки та засобів малої механізації для підприємств комунального  господарства (автобус загального призначення для надання ритуальних послуг)</t>
  </si>
  <si>
    <t>Реконструкція водогону №6 на ділянці від Півничних резервуарів чистої води до вул.Шкірятова, м.Слов`янськ  (розробка проектно-кошторисної документації)</t>
  </si>
  <si>
    <t xml:space="preserve">Видання, придбання, зберігання і доставка підручників і посібників для учнів загальноосвітніх навчальних закладів </t>
  </si>
  <si>
    <t>Реконструкція вхідної групи  КП "Парк культури і відпочинку" м.Слов'янськ (в т.ч. розробка проектно-кошторисної документації)</t>
  </si>
  <si>
    <t>Реконструкція вхідної групи КП "Парк культури і відпочинку" м.Слов'янськ</t>
  </si>
  <si>
    <t>Будівництво вуличного туалету КП "Парк культури і відпочинку" м.Слов`янськ</t>
  </si>
  <si>
    <t>Будівництво та монтаж розважальних майданчиків та майданчиків для відновлення фізичних сил  КП "Парк культури і відпочинку" м.Слов`янськ</t>
  </si>
  <si>
    <t>Реконструкція системи з дезинфекції води в басейні, ємкістю 800 м3 без застосування хлору в  КЗ "Фізкультурно-оздоровчий комплекс м.Слов`янська" ( в т.ч. виготовлення проектно-кошторисної документації)</t>
  </si>
  <si>
    <t>Будівництво підйомника для інвалідів  в КЗ "Фізкультурно - оздоровчий комплекс м.Слов`янська"  (виготовлення проектно-кошторисної документації)</t>
  </si>
  <si>
    <t>Пристрій ліфта для маломобільних груп населення за адресою : м.Слов’янськ, вул.Короленка,2</t>
  </si>
  <si>
    <t>Всього по відділу у справах сім`ї, молоді, фізичної культури і спорту</t>
  </si>
  <si>
    <t>Реконструкція водогону № 9 та дюкеру водогону № 9 через р.К.Торець (нове русло), м.Слов`янськ (розробка проектно-кошторисної документації)</t>
  </si>
  <si>
    <t>Реконструкція водогону № 10 у районі лісосмуги, м.Слов`янськ (розробка проектно-кошторисної документації)</t>
  </si>
  <si>
    <t>Реконструкція водогону № 6 на ділянці від Півничних резервуарів чистої води до вул.Шкірятова, м.Слов`янськ (розробка проектно-кошторисної документації)</t>
  </si>
  <si>
    <t>Реконструкція напірного каналізаційного колектора  від КНС № 1-А на ділянці  від залізничного моста до очисних споруд, м.Слов`янськ (розробка проектно-кошторисної документації)</t>
  </si>
  <si>
    <t>Здійснення заходів та реалізація проектів на виконання Державної цільової соціальної програми "Молодь України"</t>
  </si>
  <si>
    <t>1113140</t>
  </si>
  <si>
    <t>3140</t>
  </si>
  <si>
    <t>Всього видатків</t>
  </si>
  <si>
    <t xml:space="preserve">Всього </t>
  </si>
  <si>
    <t>Інші заходи в галузі охорони здоров’я,</t>
  </si>
  <si>
    <t>1416310</t>
  </si>
  <si>
    <t>1500000</t>
  </si>
  <si>
    <t>0111230</t>
  </si>
  <si>
    <t>Утримання та навчально-тренувальна робота комунальних дитячо-юнацьких спортивних шкіл(ДЮСШ)</t>
  </si>
  <si>
    <t>2716000</t>
  </si>
  <si>
    <t>2716030</t>
  </si>
  <si>
    <t>2717000</t>
  </si>
  <si>
    <t>2717300</t>
  </si>
  <si>
    <t>2717370</t>
  </si>
  <si>
    <t>0712151</t>
  </si>
  <si>
    <t>2151</t>
  </si>
  <si>
    <t>5031</t>
  </si>
  <si>
    <t>5062</t>
  </si>
  <si>
    <t>до рішення міської ради</t>
  </si>
  <si>
    <t>бюджет розвитку</t>
  </si>
  <si>
    <t>Перелік об'єктів, видатки на які у 2018 році будуть проводитися</t>
  </si>
  <si>
    <t>Коригування проектно-кошторисної документації по об`єкту: "Удосканалення перинатальної допомоги мешканцям м.Слов`янська шляхом впровадження новітніх технологій (реконструкція) у пологовому будинку, розташованому по вул.Універсітетській (вул.Леніна),15 м.Слов`янська"</t>
  </si>
  <si>
    <t>Капітальний ремонт КЛПЗ "Стоматологічна поліклініка" (хірургічний блок, рентген кабінет) за адресою: вул.Вільна,8, м.Слов`янськ, Донецька обл. ( у тому числі розробка проектно-кошторисної документації)</t>
  </si>
  <si>
    <t>1217426   (підпрограма)</t>
  </si>
  <si>
    <t>7426</t>
  </si>
  <si>
    <t>1217600</t>
  </si>
  <si>
    <t>7600</t>
  </si>
  <si>
    <t>Інші програми та заходи , пов'язані з економічною діяльністю</t>
  </si>
  <si>
    <t>1217690</t>
  </si>
  <si>
    <t>1218000</t>
  </si>
  <si>
    <t>1218300</t>
  </si>
  <si>
    <t>8300</t>
  </si>
  <si>
    <t>Охорона навколишнього природного середовища</t>
  </si>
  <si>
    <t>1218310</t>
  </si>
  <si>
    <t>8310</t>
  </si>
  <si>
    <t>Запобігання та ліквідація забруднення навколишнього природного середовища</t>
  </si>
  <si>
    <t>1510100</t>
  </si>
  <si>
    <t>1710100</t>
  </si>
  <si>
    <t>3110100</t>
  </si>
  <si>
    <t>3117000</t>
  </si>
  <si>
    <t>3117600</t>
  </si>
  <si>
    <t>Будівництво спортивних майданчиків зі штучним покриттям (на влаштування основи під укладку штучного покриття для сучасних спортивних майданчиків на території опорних загальноосвітніх навчальних закладів Донецької області)</t>
  </si>
  <si>
    <t>Будівництво спортивних майданчиків зі штучним покриттям</t>
  </si>
  <si>
    <t>7518440</t>
  </si>
  <si>
    <t>Розробка проектно-кошторисної документації на будівництво Святогірського культурно - просвітницького центру, м.Святогірськ, вул.Шевченка</t>
  </si>
  <si>
    <t xml:space="preserve">Створення рекреаційно-оздоровчої зони "Біля солоних озер" (оз.Вейсове) м.Слов`янськ (нове будівництво)" </t>
  </si>
  <si>
    <t>Всього по головним розпорядникам бюджетних коштів (співфінансування інвестиційних проектів, які будуть реалізовуватися за рахунок коштів ДФРР)</t>
  </si>
  <si>
    <t>Будівництво в`їзної стели "Слов`янськ" по вул.Сучасна в м.Слов`янську (розробка проектно - кошторисної документації)</t>
  </si>
  <si>
    <t>1513100</t>
  </si>
  <si>
    <t>3100</t>
  </si>
  <si>
    <t>Інша діяльність у сфері транспорту</t>
  </si>
  <si>
    <t>0611090</t>
  </si>
  <si>
    <t>0611160</t>
  </si>
  <si>
    <t>1160</t>
  </si>
  <si>
    <t>Інші програми, заклади та заходи у сфері освіти</t>
  </si>
  <si>
    <t>1161</t>
  </si>
  <si>
    <t>Капітальний ремонт дорожнього покриття по пров. Лермонтова  м.Слов`янськ  (розробка проектно-кошторисної документації)</t>
  </si>
  <si>
    <t>Капітальний ремонт дорожнього покриття по вул. Солоділова  м.Слов`янськ  (розробка проектно-кошторисної документації)</t>
  </si>
  <si>
    <t>Капітальний ремонт дорожнього покриття по вул. Армійська (вул.Красноармійська) м.Слов`янськ  (розробка проектно-кошторисної документації)</t>
  </si>
  <si>
    <t>Капітальний ремонт дорожнього покриття по вул. Кримська м.Слов`янськ  (розробка проектно-кошторисної документації)</t>
  </si>
  <si>
    <t>Капітальний ремонт дорожнього покриття по вул.Мартиненка  м.Слов`янськ  (розробка проектно-кошторисної документації)</t>
  </si>
  <si>
    <t>Капітальний ремонт дорожнього покриття по вул.Ізюмська (від вул.Цілинна) м.Слов`янськ  (розробка проектно-кошторисної документації)</t>
  </si>
  <si>
    <t>Капітальний ремонт дорожнього покриття по вул.Шевченка (від пам`ятника до перехрестя з  вул. Літературна (вул.Д.Бєдного)) м.Слов`янськ  (розробка проектно-кошторисної документації)</t>
  </si>
  <si>
    <t>Будівництво дволанцюгової повітряної лінії 6 кВт від ГПП 10х6 до КНС № 6, розташованої по вул. Сучасна, 33 і КНС № 8, розташованої за адресою вул.Сучасна, 15-Б, м.Слов`янськ Донецької області (розробка проектно-кошторисної документації)</t>
  </si>
  <si>
    <t>Будівництво модульної котельні по вул.Новий Побут м.Слов`янськ (розробка проектно-кошторисної документації)</t>
  </si>
  <si>
    <t xml:space="preserve">Реконструкція системи опалення житлових будинків по вул.Б.Ступки (П.Комуни),7,8,9,11,12,13 і по вул. Конєва, 2,3,5,7,8,9,10,14 м.Слов`янськ </t>
  </si>
  <si>
    <t>Реконструкція житлового будинку по вул.Нарвська,4 (газопостачання) у м.Слов’янськ Донецької області</t>
  </si>
  <si>
    <t>корегування проекту "Створення рекреаційно-оздоровчої зони "Біля солених озер" (оз.Вейсове) м.Слов`янськ (нове будівництво)</t>
  </si>
  <si>
    <t>Будівництво спортивних майданчиків зі штучним покриттям (виготовлення проектно-кошторисної документації)</t>
  </si>
  <si>
    <t>Реконструкція напірного каналізаційного колектора від КНС № 1-А на ділянці від залізничного моста до очисних споруд, м.Слов`янськ  (розробка проектно-кошторисної документації)</t>
  </si>
  <si>
    <t>Капітальний ремонт дорожнього покриття по вул.Мартиненка м.Слов`янськ (коригування проектно-кошторисної документації)</t>
  </si>
  <si>
    <t>Капітальний ремонт дорожнього покриття по вул.Літературна м.Слов`янськ (розробка проектно-кошторисної документації)</t>
  </si>
  <si>
    <t>Капітальний ремонт дорожнього покриття по вул.Університетська (від вул.Корольова до вул.Вчительська) м.Слов`янськ (розробка проектно-кошторисної документації)</t>
  </si>
  <si>
    <t>Будівництво1 обєктів соціально-культурного призначення</t>
  </si>
  <si>
    <t>Будівництво1 освітніх установ та закладів</t>
  </si>
  <si>
    <t>Забезпечення функціонування підприємств, установ та організавцій, що виробляють, виконують та/або надають житлово-комунальні послуги</t>
  </si>
  <si>
    <t>7360</t>
  </si>
  <si>
    <t>1217360</t>
  </si>
  <si>
    <t>1218320</t>
  </si>
  <si>
    <t>8320</t>
  </si>
  <si>
    <t>1218340</t>
  </si>
  <si>
    <t>8340</t>
  </si>
  <si>
    <t>0540</t>
  </si>
  <si>
    <t>3718700</t>
  </si>
  <si>
    <t>8700</t>
  </si>
  <si>
    <t>0712030</t>
  </si>
  <si>
    <t>2030</t>
  </si>
  <si>
    <t>0712100</t>
  </si>
  <si>
    <t>2100</t>
  </si>
  <si>
    <t>Стоматологічна допомога населенню</t>
  </si>
  <si>
    <t>2111</t>
  </si>
  <si>
    <t>1014040</t>
  </si>
  <si>
    <t>1014060</t>
  </si>
  <si>
    <t>1014080</t>
  </si>
  <si>
    <t>1200000</t>
  </si>
  <si>
    <t>1210000</t>
  </si>
  <si>
    <t>1210160</t>
  </si>
  <si>
    <t>1216020</t>
  </si>
  <si>
    <t>1218600</t>
  </si>
  <si>
    <t>1219150</t>
  </si>
  <si>
    <t>3100000</t>
  </si>
  <si>
    <t>3110000</t>
  </si>
  <si>
    <t>3110160</t>
  </si>
  <si>
    <t>3116310</t>
  </si>
  <si>
    <t>3116324</t>
  </si>
  <si>
    <t>3700000</t>
  </si>
  <si>
    <t>3710000</t>
  </si>
  <si>
    <t>3710160</t>
  </si>
  <si>
    <t>3718800</t>
  </si>
  <si>
    <t>1700000</t>
  </si>
  <si>
    <t>1710000</t>
  </si>
  <si>
    <t>1710160</t>
  </si>
  <si>
    <t>2716060</t>
  </si>
  <si>
    <t>2716310</t>
  </si>
  <si>
    <t>Спеціальний фонд</t>
  </si>
  <si>
    <t>1011040</t>
  </si>
  <si>
    <t>0922</t>
  </si>
  <si>
    <t>1116310</t>
  </si>
  <si>
    <t>Інші заходи, пов'язані з економічною діяльністю</t>
  </si>
  <si>
    <t>0763</t>
  </si>
  <si>
    <t>Компенсаційні виплати за пільговий проїзд окремих категорій громадян на залізничному транспорті</t>
  </si>
  <si>
    <t>0116324</t>
  </si>
  <si>
    <t>6324</t>
  </si>
  <si>
    <t xml:space="preserve">Реконструкція частини існуючої будівлі школи № 6 під дошкільний підрозділ по вул. Гагаріна,3 м.Слов`янськ, Донецької області (коригування) </t>
  </si>
  <si>
    <t xml:space="preserve">Реконструкція частини існуючої будівлі школи № 7 під дошкільний підрозділ по вул.Енергетиків,24 м.Слов`янськ, Донецької області (коригування) </t>
  </si>
  <si>
    <t>Придбання обладнання і предметів довгострокового користування (проект "Спортивний майданчик "Воркаут - парк"")</t>
  </si>
  <si>
    <t>Капітальний ремонт яслі-садов №26, №47, розробка та експертиз проектно-кошторисної документації</t>
  </si>
  <si>
    <t>Реконструкція будівлі під розміщення котельної на твердому паливі у дошкільному закладі №28</t>
  </si>
  <si>
    <t>Реконструкція системи опалення та встановлення електроконвекторів у загальноосвітній школи № 15(розробка проектно-кошторисної документації)</t>
  </si>
  <si>
    <t xml:space="preserve">Капітальний ремонт будівль загальноосвітніх закладів №1, 10, 15, 6, 12  та розробка проектно-кошторисної документації </t>
  </si>
  <si>
    <t>Програма безпечна освіта</t>
  </si>
  <si>
    <t>Погешення заборгованності минулих років</t>
  </si>
  <si>
    <t>Всього по відділу освіти</t>
  </si>
  <si>
    <t>1400                                                          80101</t>
  </si>
  <si>
    <t>Відділ охорони здоров’я</t>
  </si>
  <si>
    <t>Капітальний ремонт крівлі поліклініки лікарні ім. Леніна</t>
  </si>
  <si>
    <t>Капітальний ремонт крівлі дитячої лікарні для розміщення реанімаційного відділення</t>
  </si>
  <si>
    <t>Обслуговування боргу</t>
  </si>
  <si>
    <t>Всього по міській раді</t>
  </si>
  <si>
    <t>Служба у справах дітей</t>
  </si>
  <si>
    <t>Всього по службі у справах дітей</t>
  </si>
  <si>
    <t>Відділ  у справах сім,ї, молоді, фізичної культури і  спорту Слов,янської міської ради</t>
  </si>
  <si>
    <t xml:space="preserve">Придбання обладнання та комп,ютерної техніки для обладнання робочих місць фахівців із надання соціальних послуг найуразливішим верствам населення </t>
  </si>
  <si>
    <t xml:space="preserve">Всього по відділу у справах сім,ї, молоді, фізичної культури і спорту </t>
  </si>
  <si>
    <t>Відділ освіти</t>
  </si>
  <si>
    <t>Програма економічно-соціального розвитку території Слов"янської міської ради на 2012 рік</t>
  </si>
  <si>
    <t>Інші заклади та заходи в галузі культури і мистецтва</t>
  </si>
  <si>
    <t>0117130</t>
  </si>
  <si>
    <t>7130</t>
  </si>
  <si>
    <t>0421</t>
  </si>
  <si>
    <t>Здійснення  заходів із землеустрою</t>
  </si>
  <si>
    <t>0110150</t>
  </si>
  <si>
    <t>Назва об’єктів відповідно  до проектно - кошторисної документації; тощо</t>
  </si>
  <si>
    <t>Загальний обсяг фінансування</t>
  </si>
  <si>
    <t>Витрати на фінансування</t>
  </si>
  <si>
    <t>7500                      010116</t>
  </si>
  <si>
    <t>Фінансове управління</t>
  </si>
  <si>
    <t>Придбання комп"ютерної техники</t>
  </si>
  <si>
    <t>Всього по фінансовому управлінню</t>
  </si>
  <si>
    <t>Міська рада</t>
  </si>
  <si>
    <t xml:space="preserve">Придбання обладнання </t>
  </si>
  <si>
    <t>2140</t>
  </si>
  <si>
    <t>0712144     (підпрограма)</t>
  </si>
  <si>
    <t>Відділ капітального будівництва Слов’янської міської ради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</si>
  <si>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</si>
  <si>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Капітальний ремонт дорожнього покриття по пров.Приозерний м.Слов`янськ  (коригування  проектно-кошторисної документації)</t>
  </si>
  <si>
    <t xml:space="preserve">Надання державної соціальної допомоги особам, які не мають права на пенсію, та особам з інвалідністю, державної соціальної допомоги на догляд </t>
  </si>
  <si>
    <t>Надання допомоги по  догляду за особами за інвалідністю  І чи ІІ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</si>
  <si>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</si>
  <si>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</si>
  <si>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Капітальний ремонт господарчого корпусу КЛПЗ "Міська лікарня № 1" за адресою вул.Василівська,31, м.Слов`янськ, Донецька область ( розробка проектно-кошторисної документації)</t>
  </si>
  <si>
    <t>Придбання медичного обладнання для забезпечення лікувально- діагностичного процесу КЛПЗ "Пологовий будинок": гістероскоп</t>
  </si>
  <si>
    <t>Виготовлення проектно-кошторисної документації "Будівництво учбового корпусу Слов`янської загальноосвітньої школи I - III ступенів № 4 Слов`янської міської ради по вул. Данила Галицького,17 м.Слов`янська Донецької області"</t>
  </si>
  <si>
    <t>Реконструкція системи теплопостачання ЗОШ № 7 (перехід на автономне опалення) по вул.Енергетиків, буд.24, м.Слов`янська, Донецької області</t>
  </si>
  <si>
    <t>Реконструкція системи опалення з встановленням ІТП у ДНЗ № 8 по пров.Макаренка, буд.6а, м.Слов`янська  Донецької області (в т.ч. проектно-кошторисна документація)</t>
  </si>
  <si>
    <t>Реконструкція системи опалення з встановленням ІТП у ДНЗ № 11 по вул.Толбухіна, буд.1, м.Слов`янська  Донецької області (в т.ч. проектно-кошторисна документація)</t>
  </si>
  <si>
    <t>Капітальний ремонт будівлі хірургічного відділення № 1 КЛПЗ "Міська клінична лікарня м.Слов`янська" за адресою вул.Шевченка,31, м.Слов`янськ (у т.ч. проектно-кошторисна документація)</t>
  </si>
  <si>
    <t>Капітальний ремонт будівлі поліклініки КЛПЗ "Міська клінична лікарня м.Слов`янська" за адресою вул.Шевченка,40 (у т.ч. проектно-кошторисна документація)</t>
  </si>
  <si>
    <t>Капітальний ремонт будівлі відділення трансфузіології КЛПЗ "Міська клінична лікарня м.Слов`янська" за адресою вул.Університетська (Леніна),18  (у т.ч. проектно-кошторисна документація)</t>
  </si>
  <si>
    <t>Виготовлення проектно-кошторисної документації та проходження експертизи, проведення вишукувальних робіт по обєкту: "Будівництво твердопаливної блочно-модульної котельні будівлі  будинку культури сел.Семенівка за адресою: м.Слов`янськ, вул.Весняна,23"</t>
  </si>
  <si>
    <t>"Реконструкція  КП "Парк культури і відпочинку" міста Слов`янська (коригування), в тому числі проведення експертизи проекту"</t>
  </si>
  <si>
    <t>1117325</t>
  </si>
  <si>
    <t xml:space="preserve">Відділ у справах  сім`ї, молоді, фізичної культури та спорту  </t>
  </si>
  <si>
    <t>Розробка проектно- кошторисної документації "Реконструкція будівлі КЗ "ДЮСШ м.Слов`янська" за адресою: м.Слов`янськ, вул.Шнурківська,2"</t>
  </si>
  <si>
    <t>Розробка проектно- кошторисної документації "Реконструкція стадіону ім. Ю.П.Скиданова комунального закладу "Спортивний клуб за місцем проживання "Культурно-спортивний центр", розташованого по вул.Світлодарська,45, м.Слов`янськ, Донецької області"</t>
  </si>
  <si>
    <t>Пристрій ліфта для маломобільних груп населення за адресою: м.Слов`янськ, вул.Короленка,2</t>
  </si>
  <si>
    <t xml:space="preserve">Розробка проектно-кошторисної документації на реконструкцію спортивного майданчика зі штучним покриттям на території загальноосвітньої школи № 17 за адресою: м.Слов`янськ, вул.Олімпійська,4 </t>
  </si>
  <si>
    <t>Інша діяльність у сфері екології та охорони природних ресурсів</t>
  </si>
  <si>
    <t xml:space="preserve">Управління соціального захисту населення Слов'янської  міської ради   </t>
  </si>
  <si>
    <t>3049</t>
  </si>
  <si>
    <t xml:space="preserve">Управління інвестицій, енергоефективності та зовнішніх відносин Слов'янської міської ради </t>
  </si>
  <si>
    <t xml:space="preserve">Фінансове управління   Слов'янської міської ради </t>
  </si>
  <si>
    <t>Забезпечення діяльності бібліотек</t>
  </si>
  <si>
    <t>Забезпечення соціальними послугами за місцем проживання  громадян, які  не здатні до самообслуговування у зв’язку з похилим віком, хворобою, інвалідністю</t>
  </si>
  <si>
    <t>3105</t>
  </si>
  <si>
    <t>Інші заходи, пов`язані з економічною діяльністю</t>
  </si>
  <si>
    <t>0117690 підпрограма</t>
  </si>
  <si>
    <t>0117693 (завдання)</t>
  </si>
  <si>
    <t>Всього</t>
  </si>
  <si>
    <t xml:space="preserve">Надання допомоги на дітей, над якими встановлено опіку чи піклування </t>
  </si>
  <si>
    <t>Утримання та навчально-тренувальна робота комунальних дитячо-юнацьких спортивних шкіл(КДЮСШ)</t>
  </si>
  <si>
    <t>2010</t>
  </si>
  <si>
    <t>0731</t>
  </si>
  <si>
    <t>Багатопрофільна стаціонарна медична допомога населенню,</t>
  </si>
  <si>
    <t>0733</t>
  </si>
  <si>
    <t>Благоустрій міст, сіл, селищ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</si>
  <si>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</si>
  <si>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пільг окремим категоріям громадян з оплати послуг зв'язку</t>
  </si>
  <si>
    <t>3035</t>
  </si>
  <si>
    <t>470,0</t>
  </si>
  <si>
    <t>19,0</t>
  </si>
  <si>
    <t>0911000</t>
  </si>
  <si>
    <t>0911060</t>
  </si>
  <si>
    <t xml:space="preserve">Надання позашкільної освіти  позашкільними закладами освіти, заходи із позашкільної роботи з дітьми </t>
  </si>
  <si>
    <t>1011100</t>
  </si>
  <si>
    <t>1100</t>
  </si>
  <si>
    <t>0930</t>
  </si>
  <si>
    <t>Підготовка робітничих кадрів закладами професійно-технічної освіти,</t>
  </si>
  <si>
    <t>1011150</t>
  </si>
  <si>
    <t>0950</t>
  </si>
  <si>
    <t>1011170</t>
  </si>
  <si>
    <t>0990</t>
  </si>
  <si>
    <t>Капітальний ремонт (благоустрій) прилеглої території КЛПЗ "Вузлова лікарня м.Слов`янськ" за адресою вул.Маломіська, 142 м.Слов`янськ</t>
  </si>
  <si>
    <t>Капітальний ремонт грязевідстійника, огороджувальних конструкцій освітлювачів і фільтрів, системи хлорування і реагентного господарства фільтрувальної станції, м.Слов`янськ (в т.ч. розробка проектно - кошторисної документації)</t>
  </si>
  <si>
    <t>Капітальний ремонт ділянки напірного водоводу від будівлі насосної станції 1-го підйому, м.Слов`янськ (в т.ч. розробка проектно - кошторисної документації)</t>
  </si>
  <si>
    <t>Капітальний ремонт аварійної ділянки напірного водоводу через автомобільну дорогу Слов`янськ -Пришиб (км16+695) (в т.ч. розробка проектно - кошторисної документації)</t>
  </si>
  <si>
    <t>Капітальний ремонт водоводу по вул. Бульварна, м.Слов`янськ (в т.ч. розробка проектно - кошторисної документації)</t>
  </si>
  <si>
    <t>2110</t>
  </si>
  <si>
    <t>0724</t>
  </si>
  <si>
    <t>Надання екстреної та швидкої медичної допомоги населенню,</t>
  </si>
  <si>
    <t>0722</t>
  </si>
  <si>
    <t>0810</t>
  </si>
  <si>
    <t xml:space="preserve">у тому числі за рахунок  освітньої субвенції з державного бюджету </t>
  </si>
  <si>
    <t>1011030</t>
  </si>
  <si>
    <t>1040</t>
  </si>
  <si>
    <t>1017300</t>
  </si>
  <si>
    <t>1017320</t>
  </si>
  <si>
    <t>Будівництво 1 об`єктів соціально-культурного призначення</t>
  </si>
  <si>
    <t>1017324 (підпрограма)</t>
  </si>
  <si>
    <t>7324</t>
  </si>
  <si>
    <t>Будівництво 1 установ та закладів культури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</si>
  <si>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</si>
  <si>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</si>
  <si>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1117360</t>
  </si>
  <si>
    <t>1117361  (підпрограма)</t>
  </si>
  <si>
    <t>1217361  (підпрограма)</t>
  </si>
  <si>
    <t>Проведення навчально – тренувальних зборів і змагань  та заходів зі спорту осіб з інвалідністю</t>
  </si>
  <si>
    <t>Надання реабілітаційних послуг особам з інвалідністю та дітям з інвалідністю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</si>
  <si>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пов'язана з Чорнобильською катастрофою, на придбання твердого палива</t>
  </si>
  <si>
    <t>3025</t>
  </si>
  <si>
    <t>Надання пільг багатодітним сім'ям на придбання твердого палива та скрапленого газу</t>
  </si>
  <si>
    <t>за рахунок субвенції з державного бюджету</t>
  </si>
  <si>
    <t>1017330</t>
  </si>
  <si>
    <t>7330</t>
  </si>
  <si>
    <t>Будівництво 1 інших об`єктів соціальної та виробничої інфраструктури комунальної власності</t>
  </si>
  <si>
    <t>Забезпечення соціальними послугами за місцем проживання громадян, які не здатні до самообслуговування  у зв`язку з похилим віком, хворобою, інвалідністю</t>
  </si>
  <si>
    <t>1113121    (підпрограма)</t>
  </si>
  <si>
    <t>1014082    (підпрограма)</t>
  </si>
  <si>
    <t>1014082 (підпрограма)</t>
  </si>
  <si>
    <t>3117693   (підпрограма)</t>
  </si>
  <si>
    <t>Транспорт та транспортна інфраструктура, дорожнє господарство</t>
  </si>
  <si>
    <t>0453</t>
  </si>
  <si>
    <t>Інші  економічна діяльність</t>
  </si>
  <si>
    <t>1217691   (підпрограма)</t>
  </si>
  <si>
    <t>7691</t>
  </si>
  <si>
    <t>Компенсаційні виплати на пільговий проїзд  електротранспортом окремим категоріям громадян</t>
  </si>
  <si>
    <t>3080</t>
  </si>
  <si>
    <t>Капітальний ремонт  дренажних систем від вул.Ізюмська до вул.Сользаводська, від вул.Сользаводська до станції Словкурорт м.Слов`янськ  (в т.ч. розробка проектно - кошторисної документації)</t>
  </si>
  <si>
    <t>Капітальний ремонт  авто - залізничого мосту через р.Казенний Торець у м.Слов`янськ (на об`єкті "Дорога асфальтобетонна між заводами №1 та № 2 1 черга з авто - залізничим мостом через р.Казений Торець) (в т.ч. розробка проектно - кошторисної документації)</t>
  </si>
  <si>
    <t>Капітальний ремонт  дорожнього покриття по вул. Олімпійська м.Слов`янськ  (в т.ч. розробка проектно - кошторисної документації)</t>
  </si>
  <si>
    <t>Будівництво підвідного газопроводу сел.Семенівка м.Слов`янськ</t>
  </si>
  <si>
    <t>Будівництво дволанцюгової повітряної лінії від ГПП до ТП очисних споруд м.Слов`янська (розробка проектно-кошторисної документації)</t>
  </si>
  <si>
    <t>Надання допомоги особам з інвалідністю з дитинства, дітям з інвалідністю, особам, які не мають право на пенсію, та особам з інвалідністю, державної соціальної допомоги на догляд, по догляду за особами за інвалідністю І чи ІІ група внаслідок психічного роз</t>
  </si>
  <si>
    <t>Інші субвенції з місцевого бюджету  (Обласному бюджету (співфінансування проектів суб`єктів малого підприємництва)</t>
  </si>
  <si>
    <t>3710100</t>
  </si>
  <si>
    <t>3718000</t>
  </si>
  <si>
    <t>3719000</t>
  </si>
  <si>
    <t>9000</t>
  </si>
  <si>
    <t>Міжбюджетні трансферти</t>
  </si>
  <si>
    <t>3719700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</si>
  <si>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</si>
  <si>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</si>
  <si>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3719770</t>
  </si>
  <si>
    <t>9770</t>
  </si>
  <si>
    <t>1217310  (підпрограма)</t>
  </si>
  <si>
    <t>0813022    (підпрграма)</t>
  </si>
  <si>
    <t>0813030</t>
  </si>
  <si>
    <t>3030</t>
  </si>
  <si>
    <t>Соціальний захист ветеранів війни та праці</t>
  </si>
  <si>
    <t>Служба у справах дітей Слов'янської міської ради</t>
  </si>
  <si>
    <t>Сільське, лісове, рибне господарство та мисливство</t>
  </si>
  <si>
    <t>0117300</t>
  </si>
  <si>
    <t>7300</t>
  </si>
  <si>
    <t>Будівництво та регіональний розвиток</t>
  </si>
  <si>
    <t>Реалізація інших заходів щодо  соціально-економічного розвитку територій</t>
  </si>
  <si>
    <t>0117400</t>
  </si>
  <si>
    <t>7400</t>
  </si>
  <si>
    <t>Транспорт та транспортна інфраструктура,  дорожнє господарство</t>
  </si>
  <si>
    <t>8000</t>
  </si>
  <si>
    <t>Інша діяльність</t>
  </si>
  <si>
    <t>0610100</t>
  </si>
  <si>
    <t>0611000</t>
  </si>
  <si>
    <t>1000</t>
  </si>
  <si>
    <t>Освіта, в тому числі за рахунок:</t>
  </si>
  <si>
    <t>Реконструкція стадіону КПНЗ "Міська КДЮСШ" (в тому числі виготовлення проектно-кошторисної документації)</t>
  </si>
  <si>
    <t>Будівництво 4 спортивних майданчиків зі штучним покриттям ( в тому числі виготовлення проектно-кошторисної документації)</t>
  </si>
  <si>
    <t>Встановлення індивідуальних підкачувальних станцій на багатоповерхові та малоповерхові житлові будинки м.Слов`янськ (капітальний ремонт) (співфінансування робіт по об`єктам, затвердженим розпорядженням голови Донецької облдержадміністрації, керівника обласної військово-цивільної адміністрації від 04.07.2016 № 548 (із змінами)</t>
  </si>
  <si>
    <t>Відновлення доріг внутрішньо - міського сполучення м.Слов`янськ (капітальний ремонт) (співфінансування робіт по об`єктам, затвердженим розпорядженням голови Донецької облдержадміністрації, керівника обласної військово-цивільної адміністрації від 04.07.2016 № 548 (із змінами)</t>
  </si>
  <si>
    <t>Капітальний ремонт дорожнього покриття доріг м.Слов`янськ (вул.Г.Батюка, вул.Паркова, вул.Миру, вул.Богатикова Юрія, вул.1-го Травня, вул.Літературна, вул.Одеська, вул.Ізоляторна, вул.Барвенківська) (розробка проектно-кошторисної документації)</t>
  </si>
  <si>
    <t>Капітальний ремонт дорожнього покриття по вул. Волзька (від вул.Барвінківська (вул.Володарського) до озера)  м.Слов`янськ  (розробка проектно-кошторисної документації)</t>
  </si>
  <si>
    <t>0713240</t>
  </si>
  <si>
    <t>0713242</t>
  </si>
  <si>
    <t>Інші заходи у сфері соціального захисту і соціального забезпечення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</si>
  <si>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</si>
  <si>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    (підпрограма)</t>
  </si>
  <si>
    <t>0813012    (підпрограма)</t>
  </si>
  <si>
    <t>0813020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</si>
  <si>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</si>
  <si>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</si>
  <si>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0813021    (підпрграма)</t>
  </si>
  <si>
    <t>Інші субвенції  з місцевого бюджету (м.Краматорськ)</t>
  </si>
  <si>
    <t>Інші субвенції з місцевого бюджету (Обласному бюджету)</t>
  </si>
  <si>
    <t>Капітальний ремонт будівлі КЗ "Центр культури і довкілля м.Слов`янська" за адресою: м.Слов`янськ, вул.Вокзальна,77 (на створення молодіжних центрів у містах, районах,об`єднаних територіальних громадах Донецької області в рамках реалізації проекту "Гідна країна для гідних людей")</t>
  </si>
  <si>
    <t>Капітальний ремонт будівлі КЗ "Центр культури і довкілля м.Слов`янська" за адресою: м.Слов`янськ, вул.Вокзальна,77 (співфінансування на створення молодіжних центрів у містах, районах,об`єднаних територіальних громадах Донецької області в рамках реалізації проекту "Гідна країна для гідних людей")</t>
  </si>
  <si>
    <t>Реконструкція системи опалення з встановленням ІТП у ДНЗ № 20 по вул.Торській, буд.20 (вул.Комунарів,буд.20) м.Слов`янська  Донецької області (в т.ч. проектно-кошторисна документація)</t>
  </si>
  <si>
    <t>Реконструкція ЗОШ № 13 по вул.Ясній, буд.19, м.Слов`янська,  Донецької області (коригування)</t>
  </si>
  <si>
    <t>Реконструкція будівлі головного корпусу КЛПЗ "Міська клінічна лікарня м.Слов`янська" за адресою вул.Шевченка, 38   на корегування проектно-кошторисної документації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</si>
  <si>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</t>
  </si>
  <si>
    <t>Будівництво спортивного майданчика зі штучним покриттям за адресою: м.Слов'янськ, вул.Ясна, 19 (ЗОШ №13) (коригування)</t>
  </si>
  <si>
    <t>Капітальний ремонт будівлі інфекційного відділення КЛПЗ "Міська клінична лікарня м.Слов`янська" за адресою вул.Урицького,24"(у т.ч. проектно-кошторисна документація)</t>
  </si>
  <si>
    <t>Капітальний ремонт флюорокабінету КЛПЗ "Міська клінична лікарня м.Слов`янська" вул.Донська,5 (м-н "Хімік") м.Слов`янськ (у т.ч. проектно-кошторисна документація)</t>
  </si>
  <si>
    <t>Капітальний ремонт флюорографічного кабінету КЛПЗ "Міська лікарня № 1" за адресою вул. Банкова (Юн.Комунарів),85, м.Слов`янськ (у т.ч. проектно-кошторисна документація)</t>
  </si>
  <si>
    <t>Капітальний ремонт будівлі КЛПЗ "Стоматологічна полікліника" по вул.Вільна,8 в м.Слов`янськ (заміна вікон та дверей) (у т.ч. проектно-кошторисна документація)</t>
  </si>
  <si>
    <t>Капітальний ремонт КЛПЗ "Вузлова лікарня м.Слов`янськ" за адресою вул. Маломіська,142, м.Слов`янськ (у т.ч. проектно-кошторисна документація)</t>
  </si>
  <si>
    <t>Капітальний ремонт приміщення центрального стерилізаційного відділення КЛПЗ "Міська клінична лікарня м.Слов`янська" за адресою вул.Шевченка,40  (у т.ч. проектно-кошторисна документація)</t>
  </si>
  <si>
    <t>Капітальний ремонт будівлі баклабораторії КЛПЗ "Міська клінична лікарня м.Слов`янська" за адресою вул.Ярослава Мудрого (Урицького),24, м.Слов`янськ (у т.ч. проектно-кошторисна документація)</t>
  </si>
  <si>
    <t>Капітальний ремонт будівлі фізіотерапевтичного відділення КЛПЗ "Міська клінична лікарня м.Слов`янська" за адресою вул.Шевченка, 40, м.Слов`янськ (у т.ч. проектно-кошторисна документація)</t>
  </si>
  <si>
    <t>Удосканалення перинатальної допомоги мешканцям м.Слов`янська шляхом впровадження новітніх технологій (капітальний ремонт жіночої консультації) за адресою: м.Слов`янськ, вул. Свободи,37( у т.ч. проектно-кошторисна документація)</t>
  </si>
  <si>
    <t>Всьго по охороні здоров`я</t>
  </si>
  <si>
    <t>Капітальний ремонт будівлі Центральної бібліотекі КЗ "ЦСПБ м.Слов`янська"(в тому числі на розробку проектно-кошторисної документації) за адресою:м.Слов`янськ, пл.Соборна,2а</t>
  </si>
  <si>
    <t xml:space="preserve">Передлата періодичних видань на ІІ півріччя 2016 року </t>
  </si>
  <si>
    <t>Реконструкція системи електропостачання житлового будинку по вул.Нарвська,4 у м.Слов`янськ Донецької області (в т.ч. розробка проектно-кошторисної документації)</t>
  </si>
  <si>
    <t>Будівництво водопроводу по вул.Я.Мудрого (вул.Урицького) до пров.Богомольця (перемичка) м.Слов`янськ (коригування проектно - кошторисної документації)</t>
  </si>
  <si>
    <t>Будівництво ділянки самопливного каналізаційного колектору по вул.Лісозахисна, м.Слов`янськ для відводу технологічної води з грязевідстойника фільтрувальної станції (коригування проектно - кошторисної документації)</t>
  </si>
  <si>
    <t xml:space="preserve">ВСЬОГО </t>
  </si>
  <si>
    <t>Реконструкція очисних споруд м.Слов`янськ (коригування)</t>
  </si>
  <si>
    <t>Всього по управлінню комунальної власності</t>
  </si>
  <si>
    <t>Придбання тролейбуса для комунального підприємства "Слов`янське тролейбусне управління Слов`янської міської ради"</t>
  </si>
  <si>
    <t>Експлуатація та технічне обслуговування житлового фонду (в т.ч. ОСББ)</t>
  </si>
  <si>
    <t>Капітальний ремонт ліфтів житлового фонду м.Слов`янськ</t>
  </si>
  <si>
    <t>Придбання обладнання, а саме мотопомпи (4 од.)</t>
  </si>
  <si>
    <t>Дотації  з місцевих бюджетів іншим місцевим бюджетам</t>
  </si>
  <si>
    <t>Інші дотації з місцевого бюджету (з обласного бюджету)</t>
  </si>
  <si>
    <t>Інші дотації з місцевого бюджету (з Миколаївської отг)</t>
  </si>
  <si>
    <t>Субвенції з державного бюджету місцевим бюджетам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</si>
  <si>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</si>
  <si>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</si>
  <si>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</si>
  <si>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</si>
  <si>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</si>
  <si>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Інші субвенції з місцевого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</si>
  <si>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</si>
  <si>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ВСЬОГО ДОХОДІВ</t>
  </si>
  <si>
    <t>2414100</t>
  </si>
  <si>
    <t>4100</t>
  </si>
  <si>
    <t>Інші заходи у сфері електротранспорту</t>
  </si>
  <si>
    <t>1100000</t>
  </si>
  <si>
    <t>4040</t>
  </si>
  <si>
    <t>829</t>
  </si>
  <si>
    <t>4080</t>
  </si>
  <si>
    <t>Забезпечення діяльності музеїв і виставок</t>
  </si>
  <si>
    <t>Забезпечення діяльності палаців і будинків культури, клубів, центрів дозвілля та інших клубних закладів</t>
  </si>
  <si>
    <t>Надання спеціальної освіти школами естетичного виховання (музичними, художніми, хореографічними, театральними, хоровими, мистецькими)(Слов'янськ)</t>
  </si>
  <si>
    <t>Надання спеціальної освіти школами естетичного виховання (музичними, художніми, хореографічними, театральними, хоровими, мистецькими)(Святогірськ)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</si>
  <si>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</si>
  <si>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Придбання спеціалізованої  техніки (комунального трактора,віброплита гідравлічна(2од.), рециклер асфальтобетону ЕМ-3200, швонарезчик (1од.), повітродувка (2од.))</t>
  </si>
  <si>
    <t>Капітальний ремонт дорожнього покриття вул.Вчительський (вул.Калініна) м.Слов`янськ (коригування проектно-кошторисної документації)</t>
  </si>
  <si>
    <t>Капітальний ремонт дорожнього покриття пров.Вчительський (пров.Калініна) м.Слов`янськ (коригування проектно-кошторисної документації)</t>
  </si>
  <si>
    <t>Капітальний ремонт приміщень господарчих корпусів КЛПЗ "Міська клінична лікарня м.Слов`янська" за адресою вул.Шевченка,31, м.Слов`янськ (у т.ч. проектно-кошторисна документація)</t>
  </si>
  <si>
    <t>Загальний
 фонд</t>
  </si>
  <si>
    <t>ВСЬОГО</t>
  </si>
  <si>
    <t>в т.ч.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</si>
  <si>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</si>
  <si>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</si>
  <si>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</si>
  <si>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</si>
  <si>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</si>
  <si>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Внутрішні податки на товари та послуги</t>
  </si>
  <si>
    <t xml:space="preserve">Акцизний податок з вироблених в Україні підакцизних товарів (продукції) 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</si>
  <si>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</si>
  <si>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</si>
  <si>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</si>
  <si>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</si>
  <si>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</si>
  <si>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</si>
  <si>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0813170</t>
  </si>
  <si>
    <t>3170</t>
  </si>
  <si>
    <t>Забезпечення реалізації окремих програм для осіб з інвалідністю</t>
  </si>
  <si>
    <t>0813171    (підпрограма)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</si>
  <si>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</si>
  <si>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</si>
  <si>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0813172    (підпрограма)</t>
  </si>
  <si>
    <t>3172</t>
  </si>
  <si>
    <t>Встановлення телефонів особам з інвалідністю І і ІІ груп</t>
  </si>
  <si>
    <t>Розробка проектно-кошторисної документації по об`єкту "Капітальний ремонт захисної споруди № 19433 КЛПЗ "Міська клінічна лікарня м.Слов`янська"</t>
  </si>
  <si>
    <t>Придбання високочастотного електрохірургічного апарату для проведення нейрохірургічних операцій  в травматологічному відділенні КЛПЗ "Міська клінічна лікарня м.Слов`янська"</t>
  </si>
  <si>
    <t>1513200</t>
  </si>
  <si>
    <t>3200</t>
  </si>
  <si>
    <t>3000</t>
  </si>
  <si>
    <t>Соціальний захист та соціальне забезпечення</t>
  </si>
  <si>
    <t>0810100</t>
  </si>
  <si>
    <t>0813000</t>
  </si>
  <si>
    <t>0813010</t>
  </si>
  <si>
    <t>1117300</t>
  </si>
  <si>
    <t>Інші  програми та заходи у сфері освіти (Видатки на надання допомоги дітям-сиротам та дітям, позбавленим батьківського піклування, яким виповнюється 18 років, у 2018 році)</t>
  </si>
  <si>
    <t>Надання загальної середньої освіти загальноосвітніми навчальними закладами ( в т.ч. школою – дитячим садком, інтернатом при школі), спеціалізованими школами, ліцеями, гімназіями, колегіумами</t>
  </si>
  <si>
    <t>Відділ культури   Слов'янської міської ради</t>
  </si>
  <si>
    <t>Надання державної соціальної допомоги особам з інвалідністю з дитинства та дітям з інвалідністю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</si>
  <si>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</si>
  <si>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</si>
  <si>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Разом</t>
  </si>
  <si>
    <t>Капітальний ремонт мереж зовнішнього освітлення вул.Свободи м.Слов`янськ (розробка проектно-кошторисної документації)</t>
  </si>
  <si>
    <t>Капітальний ремонт залізобетонного мосту через річку К.Торець по вулиці Свободи в м.Слов`янськ, Донецька обл. (розробка проектно-кошторисної документації)</t>
  </si>
  <si>
    <t>Капітальний ремонт залізобетонного мосту через річку Колонтаївка по вулиці Банківська в м.Слов`янськ, Донецька обл. (розробка проектно-кошторисної документації)</t>
  </si>
  <si>
    <t>Реконструкція напірного каналізаційного колектора від КНС № 6 на ділянках в районі р.Бакай та очисних споруд, м.Слов`янськ  (розробка проектно-кошторисної документації)</t>
  </si>
  <si>
    <t>Реконструкція електрообладнання, кабельно-провідникових ліній на каналізаційних насосних станціях м.Слов`янська  (розробка проектно-кошторисної документації)</t>
  </si>
  <si>
    <t>Капітальний ремонт дорожнього покриття по вул.Університетська (вул.Леніна)  (від вул.Шовковична (вул.Іскри)) м.Слов`янськ  (розробка проектно-кошторисної документації)</t>
  </si>
  <si>
    <t>Капітальний ремонт дорожнього покриття по вул.Торська (вул.Комунарів)  (від молокозаводу до кап.ремонту в бік міста по вул. Свободи)  м.Слов`янськ  (розробка проектно-кошторисної документації)</t>
  </si>
  <si>
    <t>Капітальний ремонт дорожнього покриття по вул.Доватора м.Слов`янськ  (розробка проектно-кошторисної документації)</t>
  </si>
  <si>
    <t>видатки споживання</t>
  </si>
  <si>
    <t>з них</t>
  </si>
  <si>
    <t>видатки розвитку</t>
  </si>
  <si>
    <t>0717300</t>
  </si>
  <si>
    <t>7322</t>
  </si>
  <si>
    <t>0617321  (підпрограми)</t>
  </si>
  <si>
    <t xml:space="preserve">0617320  </t>
  </si>
  <si>
    <t>Капітальний ремонт будівль дощкільних навчальних закладів 3, 8, 11, 20, 55                     Розробка проектно-кошторисної документації</t>
  </si>
  <si>
    <t>Придбання обладнання для майданчика інклюзивно-ресурсного центру</t>
  </si>
  <si>
    <t>Капітальний ремонт дорожнього покриття по вул.О.Тихого (вул.Ленінградська) (від капремонту до вул. Криворізська) м.Слов`янськ  (розробка проектно-кошторисної документації)</t>
  </si>
  <si>
    <t>Капітальний ремонт дорожнього покриття по вул.Богуна Миколи (вул.Артема) (від вул.Волзька до оптової бази)) м.Слов`янськ  (розробка проектно-кошторисної документації)</t>
  </si>
  <si>
    <t>Диспетчеризація і автоматизація роботи КНС № 1, 1А,5,14, м.Слов`янськ (реконструкція) (в т.ч. розробка проектно-кошторисної документації)</t>
  </si>
  <si>
    <t xml:space="preserve">Реконструкція  площі  Соборна м.Слов`янськ (розробка проектно - кошторисної документації) </t>
  </si>
  <si>
    <t xml:space="preserve">Реконструкція  системи опалення житлових будинків по вул. Б.Ступки (П.Комуни) 7,8,9,11,12,13 та вул. Конєва 2,3,7,8,9,10,14 м.Слов`янськ (розробка проектно - кошторисної документації) </t>
  </si>
  <si>
    <t>Будівництво бюветів в м.Слов`янськ за адресами: вул.Свободи,5; вул.Короленко,27; вул.Світлодарська,14; вул.Ярослава Мудрого,5 (в т.ч. розробка проектно-кошторисної  документації)</t>
  </si>
  <si>
    <t xml:space="preserve">Придбання обладнання і предметів довгострокового користування (придбання багатофункціональних пристроїв) </t>
  </si>
  <si>
    <t xml:space="preserve">Всього по фінансовому управлінню </t>
  </si>
  <si>
    <t>Капітальний ремонт дорожнього покриття вул.Бульварна м.Слов`янськ (Рішення Господарського суду Донецької області від 23.12.2015р. справа № 905/3488/15 за виконані роботи у 2013 році)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</si>
  <si>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</si>
  <si>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</si>
  <si>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</t>
  </si>
  <si>
    <t>0712010</t>
  </si>
  <si>
    <t>0712220</t>
  </si>
  <si>
    <t>0716310</t>
  </si>
  <si>
    <t>0800000</t>
  </si>
  <si>
    <t>0810000</t>
  </si>
  <si>
    <t>0810160</t>
  </si>
  <si>
    <t>оплата праці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</si>
  <si>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</si>
  <si>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місцевого бюджету за рахунок залишку коштів медичної субвенції, що утворився на початок бюджетного періоду</t>
  </si>
  <si>
    <t>0813242    (підпрограми)</t>
  </si>
  <si>
    <t>1014081    (підпрограма)</t>
  </si>
  <si>
    <t>Заклади і заходи з питань дітей та їх соціального захисту</t>
  </si>
  <si>
    <t>3111</t>
  </si>
  <si>
    <t>Утримання закладів, що надають соціальні послуги дітям, які опинились у складних життєвих обставинах</t>
  </si>
  <si>
    <t>1010100</t>
  </si>
  <si>
    <t>1014000</t>
  </si>
  <si>
    <t>4000</t>
  </si>
  <si>
    <t>Культура і мистецтво</t>
  </si>
  <si>
    <t>1011000</t>
  </si>
  <si>
    <t>Освіта</t>
  </si>
  <si>
    <t>1110100</t>
  </si>
  <si>
    <t>1113000</t>
  </si>
  <si>
    <t>1113100</t>
  </si>
  <si>
    <t>1113120</t>
  </si>
  <si>
    <t>3120</t>
  </si>
  <si>
    <t>0456</t>
  </si>
  <si>
    <r>
      <t>Код ТПКВКМБ /
ТКВКБМС</t>
    </r>
    <r>
      <rPr>
        <vertAlign val="superscript"/>
        <sz val="12"/>
        <rFont val="Times New Roman"/>
        <family val="1"/>
      </rPr>
      <t>2</t>
    </r>
  </si>
  <si>
    <r>
      <t>Код ФКВКБ</t>
    </r>
    <r>
      <rPr>
        <strike/>
        <vertAlign val="superscript"/>
        <sz val="12"/>
        <rFont val="Times New Roman"/>
        <family val="1"/>
      </rPr>
      <t>3</t>
    </r>
  </si>
  <si>
    <t>Заходи державної політики з питань сім’ї</t>
  </si>
  <si>
    <t>0813043     (підпрограма)</t>
  </si>
  <si>
    <t>0813044      (підпрограма)</t>
  </si>
  <si>
    <t>0813045     (підпрограма)</t>
  </si>
  <si>
    <t>0813046      (підпрограма)</t>
  </si>
  <si>
    <t>0813047      (підпрограма)</t>
  </si>
  <si>
    <t>0712146     (підпрограма)</t>
  </si>
  <si>
    <t>2146</t>
  </si>
  <si>
    <t>Придбання нового рентген апарату</t>
  </si>
  <si>
    <t>"Програма економічного та соціального  розвитку территорій Слов"янської міської ради на 2012р."(від 02.03.2012 №2-ХХІV-6)</t>
  </si>
  <si>
    <t>Будівництво  огородження  кладовищ м.Слов"янська  по вул. Артема та мікрорайону Словкурорт( в т.ч. розробка  проектно-кошторисної  документації)</t>
  </si>
  <si>
    <t>Будівництво  огородження  кладовища  по вул.Смольна    м.Слов"янська ( в т.ч. розробка  проектно-кошторисної  документації)</t>
  </si>
  <si>
    <t>Будівництво котельні і теплових мереж по вул. Конева м.Слов"янськ</t>
  </si>
  <si>
    <t>Будівництво газопроводу сел. Собачівка м-ну "Залізничний" м.Слов"янськ (т.ч. проектно-кошторисна документація)</t>
  </si>
  <si>
    <t>Компенсаційні виплати на пільговий проїзд автомобільним транспортом окремим категоріям громадян</t>
  </si>
  <si>
    <t>3041</t>
  </si>
  <si>
    <t xml:space="preserve"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</t>
  </si>
  <si>
    <t>Програми і централізовані заходи у галузі охорони здоров’я</t>
  </si>
  <si>
    <t>1412212</t>
  </si>
  <si>
    <t>2220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</si>
  <si>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</si>
  <si>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Капітальний ремонт приміщень господарчих корпусів КЛПЗ "Міська клінична лікарня м.Слов`янська" за адресою вул.Шевченка,38, м.Слов`янськ (у т.ч. проектно-кошторисна документація)</t>
  </si>
  <si>
    <t>Капітальний ремонт будівлі урологічного відділення КЛПЗ "Міська клінична лікарня м.Слов`янська" за адресою вул.Шевченка, 40 а (у т.ч. проектно-кошторисна документація)</t>
  </si>
  <si>
    <t>Придбання обладнання і предметів довгострокового користування (проект "Щасливе дитинство")</t>
  </si>
  <si>
    <t>Будівництво газопроводу сел. Соболівка м. Слов"янськ (т.ч. проектно-кошторисна документація)</t>
  </si>
  <si>
    <t>Будівництво підвідного газопровода сел.Семенівка м.Слов,янськ (в т.ч. проектно-кошторисна документація)</t>
  </si>
  <si>
    <t>Будівництво розподільного газопроводу низького тиску пров. Корнейчука, вул.Довженко і Корнейчука, до житлових будинків № 27,28,29 по вул.Донєнерго м.Слов,янськ (в т.ч. проектно-кошторисна документація)</t>
  </si>
  <si>
    <t>Програма "Світло" з відновлення зовнішнього освітлення вулиць та провулків на 2005-2010рр.та на період до 2013р. (№14-ХХ111-4 від 23.12.2004р. pі змінами)</t>
  </si>
  <si>
    <t>Капітальний ремонт мереж зовнішноього освітлення</t>
  </si>
  <si>
    <t>Всього по КФКВ 100203</t>
  </si>
  <si>
    <t xml:space="preserve">Програма  підвищення безпеки дорожного руху на території м.Слов'янська Донецької області на період 2012 - 2016 роки </t>
  </si>
  <si>
    <t>Капітальний ремонт доріг</t>
  </si>
  <si>
    <t>Програма економічного і соціального  розвитку території Слов'янської міської ради на 2018рік</t>
  </si>
  <si>
    <t>Придбання обладнання і предметів довгострокового користування</t>
  </si>
  <si>
    <t>Придбання спеціалізованого обладнання для надання послуг ДМС (ID-карт та закордонних паспортів) для ЦНАП</t>
  </si>
  <si>
    <t>Виготовлення проектно-кошторисної документації та проходження державної експертизи по об`єкту: "Капітальний ремонт вбудованого нежитлового приміщення, розташованого за адресою: м.Слов`янськ, вул. Василівська (колишня Жовтневої революції), 11"</t>
  </si>
  <si>
    <t>УСЗН (КУ "Центр соціальної реабілітації дітей-інвалідів Слов`янської міської ради"</t>
  </si>
  <si>
    <t xml:space="preserve">Придбання персональних комп`ютерів та кондиціонеру для комп`ютерного класу </t>
  </si>
  <si>
    <t>Всього по УСЗН</t>
  </si>
  <si>
    <t>Одноразова  допомога на придбання меблів, побутової техніки для кожної родини новостворених дитячих будинків сімейного типу, які проживають у будинках, придбаних за рахунок субвенції з державного бюджету (субвенція на надання одноразової допомоги на облаш</t>
  </si>
  <si>
    <t>Всього по Службі у справах дітей</t>
  </si>
  <si>
    <r>
      <t xml:space="preserve">Програма економічного і соціального  розвитку території Слов'янської міської ради на 2018рік </t>
    </r>
    <r>
      <rPr>
        <sz val="10"/>
        <rFont val="Times New Roman"/>
        <family val="1"/>
      </rPr>
      <t>(залишок субвенції з державного бюджету місцевим бюджетам на здійснення заходів щодо соціально-економічного розвитку окремих територій)</t>
    </r>
  </si>
  <si>
    <t>Капітальний ремонт будівлі будинку культури сел.Семенівка за адресою: м.Слов`янськ, вул.Весняна,23</t>
  </si>
  <si>
    <t>Всього по відділу культури</t>
  </si>
  <si>
    <t>Придбання зелених насаджень КП "Парк культури і відпочинку"</t>
  </si>
  <si>
    <t xml:space="preserve">Придбання спеціалізованої  техніки для ремонту дорожнього покриття </t>
  </si>
  <si>
    <t xml:space="preserve">Придбання підмітально - прибиральної машини </t>
  </si>
  <si>
    <t>Придбання засобів малої механізації для підприємств комунального  господарства (мотокоси, бензопили)</t>
  </si>
  <si>
    <t>Капітальний ремонт покрівлі будівлі КП "Лазно-оздоровчий комплекс" по вул.Торська, 6а  м.Слов`янськ (розробка проектно-кошторисної документації)</t>
  </si>
  <si>
    <t>Всього по УЖКГ</t>
  </si>
  <si>
    <t>Впровадження системи керування чергою (придбання обладнання і предметів довгострокового користування)</t>
  </si>
  <si>
    <t>Проведення незалежної експертної грошової оцінки для викупу земельних ділянок, на яких розташовані об`єкти нерухомого майна, що перебувають у власності громадян і юридичних осіб</t>
  </si>
  <si>
    <t>відділ освіти</t>
  </si>
  <si>
    <t xml:space="preserve">Програма економічного і соціального  розвитку території Слов'янської міської ради на 2018рік </t>
  </si>
  <si>
    <t>Придбання електричних печей на харчоблоки  ДНЗ № 70, ДНЗ № 1</t>
  </si>
  <si>
    <t>Придбання електричних печей на харчоблоки ЗОШ № 10</t>
  </si>
  <si>
    <t>Технічне оснащення, придбання сучасного інтерактивного та мультимедійного обладнання для закладів освіти м.Слов`янськ</t>
  </si>
  <si>
    <t>Закупівля дидактичних матеріалів, сучасних меблів, комп`ютерного обладнання, відповідного мультимедійного контенту для початкових класів (субвенція з державного бюджету)</t>
  </si>
  <si>
    <t>Придбання обладнання у позашкільний табір оздоровлення та відпочинку "Лісова казка"</t>
  </si>
  <si>
    <t>Придбання обладнання і предметів довгострокового користування на оснащення кабінетів інклюзивно-ресурсних центрів</t>
  </si>
  <si>
    <t>відділ охорони здоров`я</t>
  </si>
  <si>
    <t>Капітальний ремонт дорожнього покриття бульвару Героїв Крут м.Слов`янськ</t>
  </si>
  <si>
    <t>Всього по управлінню інвестицій, енергоефективності та зовнішніх відносин</t>
  </si>
  <si>
    <t xml:space="preserve">Придбання оргтехніки </t>
  </si>
  <si>
    <t>Завершення робіт по проекту Капітальний ремонт ясла-садка № 26 по вул.Ярослава Мудрого, буд45 (вул.Урицького,45) м. Слов`янська, Донецької області</t>
  </si>
  <si>
    <t xml:space="preserve">Придбання обладнання і предметів довгострокового користування </t>
  </si>
  <si>
    <t>Капітальний ремонт дорожнього покриття по вул.Шевченка (від пам`ятника до перехрестя з вул.Літературна (вул.Д.Бідного)) м.Слов`янськ</t>
  </si>
  <si>
    <t>Капітальний ремонт дорожнього покриття по вул.Ясна м.Слов`янськ (від зупинки "Ясна" до вул.Генерала Батюка)</t>
  </si>
  <si>
    <t>Капітальний ремонт дорожнього покриття по вул.Ясна (від зупинки "Ясна" до вул. Генерала Батюка) м.Слов`янськ (коригування проектно-кошторисної документації)</t>
  </si>
  <si>
    <t>Капітальний ремонт дорожнього покриття по вул.Шевченка (від пам`ятника до перехрестя з вул.Літературна (вул.Д.Бідного)) м.Слов`янськ (коригування проектно-кошторисної документації)</t>
  </si>
  <si>
    <t>Капітальний ремонт дорожнього покриття по вул.Ярмаркова м.Слов`янськ (коригування проектно-кошторисної документації)</t>
  </si>
  <si>
    <t>Капітальний ремонт дорожнього покриття по вул.Одеська м.Слов`янськ (коригування проектно-кошторисної документації)</t>
  </si>
  <si>
    <t>Капітальний ремонт дорожнього покриття по вул.Василівська (від вул.Банківська до капітального ремонту)  м.Слов`янськ (коригування проектно-кошторисної документації)</t>
  </si>
  <si>
    <t>Капітальний ремонт ДНЗ № 54 по вул.Г.Батюка,23 м.Слов`янськ, Донецької області (в тому числі розробка проектно-кошторисної документації)</t>
  </si>
  <si>
    <t>Капітальний ремонт будівлі ДНЗ № 1 по вул.Банківській, 83 м.Слов`янськ, Донецької області (в тому числі проектно-кошторисна документації та її експертна оцінка)</t>
  </si>
  <si>
    <t>Капітальний ремонт будівлі ДНЗ № 2 по пров.Батюка, 1 м.Слов`янськ, Донецької області (в тому числі проектно-кошторисна документація та її експертна оцінка)</t>
  </si>
  <si>
    <t>Капітальний ремонт будівлі ДНЗ № 4 по вул.Новосодовській,23 м.Слов`янськ, Донецької області (в тому числі проектно-кошторисна документація та її експертна оцінка)</t>
  </si>
  <si>
    <t>0100000</t>
  </si>
  <si>
    <t>0110000</t>
  </si>
  <si>
    <t>0111</t>
  </si>
  <si>
    <t>Слов'янська міська рада</t>
  </si>
  <si>
    <t>0110100</t>
  </si>
  <si>
    <t>0100</t>
  </si>
  <si>
    <t>Державне управління</t>
  </si>
  <si>
    <t>0117000</t>
  </si>
  <si>
    <t>7000</t>
  </si>
  <si>
    <t>Розчистка русла річки Колонтаївка м.Слов`янськ з відновленням її водоносності (капітальний ремонт) (в т.ч. розробка проектно- кошторисної документації)</t>
  </si>
  <si>
    <t>Капітальний ремонт  дорожнього покриття дороги по вул.Торгова  м.Слов`янськ (від вул. Свободи до вул.Шовковична)</t>
  </si>
  <si>
    <t>Розробка проектно-кошторисної документації на капітальний ремонт дорожнього покриття вулиць м.Слов`янськ</t>
  </si>
  <si>
    <t>Розробка проектно-кошторисної документації на капітальний ремонт дорожнього покриття, зовнішнього освітлення вулиць м.Слов`янськ</t>
  </si>
  <si>
    <t>Розчистка водоспуску староріччя р.Казений Торець у районі колишньої насосної станції "Задамбова"  м. Слов`янськ (капітальний ремонт) (в т.ч. розробка проектно - кошторисної документації)</t>
  </si>
  <si>
    <t>Капітальний ремонт відкритих дренажних систем в мікрорайоні "Залізничний - 2"м. Слов`янськ  (в т.ч. розробка проектно - кошторисної документації)</t>
  </si>
  <si>
    <t>Реконструкція площі Соборна м.Слов`янськ (розробка проектно-кошторисної документації)</t>
  </si>
  <si>
    <t xml:space="preserve">Реконструкція каналізаційного трубопроводу від житлового будинку № 2 по вул.Інтернатна, м.Слов`янськ </t>
  </si>
  <si>
    <t>Диспетчеризація і автоматизація КНС № 1, 1А, 5,14 м.Слов`янськ (технічне переоснащення)</t>
  </si>
  <si>
    <t xml:space="preserve">Реконструкція напірного каналізаційного колектору від КНС № 1 А до очисних споруд м.Слов`янськ </t>
  </si>
  <si>
    <t>Капітальний ремонт Слов`янської загальноосвітньої школи 1-111 ступенів № 12(11 етап)</t>
  </si>
  <si>
    <t xml:space="preserve">Капітальний ремонт огорожі  загальноосвітньої школи 1-111 ступенів № 5 Слов`янської міської ради </t>
  </si>
  <si>
    <t>Капітальний ремонт ЗОШ 1-111 ступенів № 1 по вул. Синецького, буд.4, м.Миколаївка, Донецької області (у т.ч. розробка проектно-кошторисної документації)</t>
  </si>
  <si>
    <t>Розроблення детальних планів території індівідуальної садибної забудови (район  вул.Паркова та мікрорайону "Сонячний") для вирішення питання надання земельних ділянок громадянам України - військовослужбовцям Збройних сил України, МВС України, СБУ та іншим</t>
  </si>
  <si>
    <t>Розроблення детального  плану території для створення рекреаційної зони, скверу на перетені вулиць Добровольського та Банківська в м. Слов`янську</t>
  </si>
  <si>
    <t>Розробка проектно-кошторисної документації на будівництво спортивного майданчика зі штучним покриттям на території загальноосвітньої школи № 9  за адресою: м.Слов`янськ, вул.Кутузова,5; № 12 за адресою: м.Слов`янськ, бульвар Пушкіна,4</t>
  </si>
  <si>
    <t xml:space="preserve">Всього по відділу справах  сім`ї, молоді, фізичної культури та спорту  </t>
  </si>
  <si>
    <t>Капітальний ремонт ясла - садку № 26 по вул. Урицького ,45  м.Слов`янськ</t>
  </si>
  <si>
    <t>Благоустрій території ясла - садку № 26 по вул. Урицького ,45  м.Слов`янськ (капітальний ремонт)</t>
  </si>
  <si>
    <t>Капітальний ремонт спортивного майданчику Слов`янської загальноосвітньої школи 1-111 ступенів № 1</t>
  </si>
  <si>
    <t>Капітальний ремонт спортивного майданчику Слов`янської загальноосвітньої школи 1-111 ступенів № 12</t>
  </si>
  <si>
    <t>3081</t>
  </si>
  <si>
    <t>0813081        (підпрограма)</t>
  </si>
  <si>
    <t>0813082       (підпрограма)</t>
  </si>
  <si>
    <t>3082</t>
  </si>
  <si>
    <t>3083</t>
  </si>
  <si>
    <t>0813083       (підпрограма)</t>
  </si>
  <si>
    <t>0813084       (підпрограма)</t>
  </si>
  <si>
    <t>3084</t>
  </si>
  <si>
    <t>0813085      (підпрограма)</t>
  </si>
  <si>
    <t>3085</t>
  </si>
  <si>
    <t>Надання пільг з оплати послуг зв`язку 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</si>
  <si>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    (підпрограма)</t>
  </si>
  <si>
    <t>0813032    (підпрограма)</t>
  </si>
  <si>
    <t>0813048      (підпрограма)</t>
  </si>
  <si>
    <t>0813049    (підпрограма)</t>
  </si>
  <si>
    <t>0813100</t>
  </si>
  <si>
    <t>0813104    (підпрограма)</t>
  </si>
  <si>
    <t>0813105    (підпрограма)</t>
  </si>
  <si>
    <t>0813160</t>
  </si>
  <si>
    <t>0813161    (підпрограма)</t>
  </si>
  <si>
    <t>0813180</t>
  </si>
  <si>
    <t>Інші заходи з розвитку фізичної культури та спорту</t>
  </si>
  <si>
    <t>1115061   (підпрограма)</t>
  </si>
  <si>
    <t>1115062   (підпрограма)</t>
  </si>
  <si>
    <t>1115062   (завдання)</t>
  </si>
  <si>
    <t>1210100</t>
  </si>
  <si>
    <t>1216000</t>
  </si>
  <si>
    <t>6000</t>
  </si>
  <si>
    <t>Житлово-комунальне господарство</t>
  </si>
  <si>
    <t>1216010</t>
  </si>
  <si>
    <t>6010</t>
  </si>
  <si>
    <t>7310</t>
  </si>
  <si>
    <t>Будівництво1 об`єктів житлово-комунального господарства</t>
  </si>
  <si>
    <t>1217300</t>
  </si>
  <si>
    <t>Капітальний ремонт вулично-дорожньої мережі м.Слов`янськ (встановлення світлофорного обладнання на перехресті вул.Університетська - вул. Василівська (розробка проектно-кошторисної документації)</t>
  </si>
  <si>
    <t>Капітальний ремонт вулично-дорожньої мережі м.Слов`янськ (встановлення світлофорного обладнання на перехресті вул.Сучасна - вул. Донська (розробка проектно-кошторисної документації)</t>
  </si>
  <si>
    <t>Капітальний ремонт вулично-дорожньої мережі м.Слов`янськ (встановлення світлофорного обладнання на перехресті вул.Лозановича - вул. Ярослава Мудрого (розробка проектно-кошторисної документації)</t>
  </si>
  <si>
    <t>Реконструкція будівлі амбулаторії №7 КЗ "Центр первинної медико-санітарної  допомоги м.Слов`янська", за адресою вул. Донська, 5, м. Слов`янськ, Донецька область ( розробка проектно-кошторисної документації)</t>
  </si>
  <si>
    <t>Удосконалення перинатальної допомоги мешканцям м. Слов`янськ шляхом впровадження новітніх технологій (реконструкція) у пологовому будинку, розташованому по вул. Університетській  (вул.Леніна), 15, м.Слов`янська</t>
  </si>
  <si>
    <t>корегування проектно-кошторисної документації за об`єктом "Реконструкція будівлі головного корпусу КЛПЗ "Міська клінічна лікарня м. Слов`янська" за адресою: вул. Шевченко,38"</t>
  </si>
  <si>
    <t>Реконструкція системи опалення з встановленням ІТП у ДНЗ № 8 по пров.Макаренко, буд.6а, м.Слов`янська  Донецької області (в т.ч. проектно-кошторисна документація та проходження експертизи)</t>
  </si>
  <si>
    <t>Реконструкція системи опалення з встановленням ІТП у ДНЗ № 11 по вул.Толбухіна, буд.1, м.Слов`янська  Донецької області (в т.ч. проектно-кошторисна документація та проходження експертизи)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</si>
  <si>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</si>
  <si>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3104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</si>
  <si>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</si>
  <si>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3230</t>
  </si>
  <si>
    <t>Інші заклади та заходи</t>
  </si>
  <si>
    <t>6011</t>
  </si>
  <si>
    <t>Експлуатація та технічне обслуговування житлового фонду</t>
  </si>
  <si>
    <t>Забезпечення діяльності інших закладів у сфері соціального захисту і соціального забезпечення (КУ"Центр обліку бездомних громадян з будинком нічного перебування  Слов'янської міської ради")</t>
  </si>
  <si>
    <t>3242</t>
  </si>
  <si>
    <t>Інші заходи у сфері соціального захисту і соціального забезпечення (пільги)</t>
  </si>
  <si>
    <t>1113122    (підпрограма)</t>
  </si>
  <si>
    <t>1113123    (підпрограма)</t>
  </si>
  <si>
    <t>1113130</t>
  </si>
  <si>
    <t>3130</t>
  </si>
  <si>
    <t>0813241  (підпрограми)</t>
  </si>
  <si>
    <t>Будівництво пожежної сигналізації, сповіщення про пожежу та управління евакуацією людей, та обладнання передавання тривожних сповіщень у будівлі жіночої консультації КЛПЗ "Пологовий будинок" за адресою: вул.Свободи,37 м.Слов`янська"</t>
  </si>
  <si>
    <t>Будівництво пожежної сигналізації в будівлі КЛПЗ "Вузлова лікарня м.Слов`янська" за адресою: вул.Маломіська,142, м.Слов`янськ"</t>
  </si>
  <si>
    <t>Будівництво пожежної сигналізації в будівлі КЛПЗ "Вузлова лікарня м.Слов`янська" за адресою: вул.Маломіська,142, м.Слов`янськ (літ.К-2)"</t>
  </si>
  <si>
    <t>1017324</t>
  </si>
  <si>
    <t xml:space="preserve">Будівництво та придбання житла для окремих категорій населення </t>
  </si>
  <si>
    <t>0116430</t>
  </si>
  <si>
    <t>6430</t>
  </si>
  <si>
    <t>0443</t>
  </si>
  <si>
    <t>Розробка схем та проектних рішень масового застосування</t>
  </si>
  <si>
    <t>Охорона здоров'я</t>
  </si>
  <si>
    <t>Програми і заходи центрів соціальних служб для сім’ї, дітей та молоді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</si>
  <si>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пов'язана з Чорнобильською катастрофою, на житлово-комунальні послуги</t>
  </si>
  <si>
    <t>3015</t>
  </si>
  <si>
    <t>Надання пільг багатодітним сім'ям на житлово-комунальні послуги</t>
  </si>
  <si>
    <t>Надання субсидій населенню для відшкодування витрат на оплату житлово-комунальних послуг</t>
  </si>
  <si>
    <t>3021</t>
  </si>
  <si>
    <t>Будівництво1 споруд, установ та закладів фізичної культури і спорту</t>
  </si>
  <si>
    <t>Будівництво1 медичних установ та закладів</t>
  </si>
  <si>
    <t>Експлуатація та технічне обслуговування житлового фонду (ОСББ)</t>
  </si>
  <si>
    <t>6013</t>
  </si>
  <si>
    <t>Забезпечення діяльності водопровідно-каналізаційного господарства</t>
  </si>
  <si>
    <t>1216030</t>
  </si>
  <si>
    <t>Організація благоустрою населених пунктів</t>
  </si>
  <si>
    <t>6030</t>
  </si>
  <si>
    <t xml:space="preserve">Надання загальної середньої освіти вечірніми (змінними) школами </t>
  </si>
  <si>
    <t>у тому числі</t>
  </si>
  <si>
    <t>1113160</t>
  </si>
  <si>
    <t>1513180</t>
  </si>
  <si>
    <t>3180</t>
  </si>
  <si>
    <t>3045</t>
  </si>
  <si>
    <t xml:space="preserve">Надання допомоги на дітей одиноким матерям </t>
  </si>
  <si>
    <t>3046</t>
  </si>
  <si>
    <t>Капітальний ремонт Слов`янської загальноосвітньої школи 1-111 ступенів № 19</t>
  </si>
  <si>
    <t>Придбання класних дошок</t>
  </si>
  <si>
    <t>Придбання комплексів меблі для класних кімнат</t>
  </si>
  <si>
    <t>Придбання обладнання для навчальних закладів освіти</t>
  </si>
  <si>
    <t>Придбання обладнання для дошкільних навчальних закладів освіти</t>
  </si>
  <si>
    <t>Придбання комп`ютерної техніки  для забезпечення виконання функцій централізованої бугалтерії</t>
  </si>
  <si>
    <t>Обустройство бібліотеки  ЗОШ № 16</t>
  </si>
  <si>
    <t>Придбання матеріалів та обладнання для швейного гуртка в ЦДЮТ</t>
  </si>
  <si>
    <t>Удосканалення перинатальної допомоги мешканцям м.Слов`янська шляхом впровадження новітніх технологій (реконструкція) у пологовому будинку, розташованому по вул.Універсітетській (вул.Леніна),15 м.Слов`янська</t>
  </si>
  <si>
    <t>Реконструкція стадіону КПНЗ "Міська КДЮСШ" (перша черга), за адресою: м.Слов`янськ, вул.Григорія Данилевського, 114б</t>
  </si>
  <si>
    <t>Реконструкція системи з дезинфекції води в басейні, ємністю 800 м3 без застосування хлору за адресою  м.Слов`янськ, вул.Короленка,2</t>
  </si>
  <si>
    <t>Розроблення детального плану території кварталів житлової забудови в районі сел.Семенівка м. Слов`янськ</t>
  </si>
  <si>
    <t>Розроблення комплексної схеми розміщення тимчасових споруд для провадження підприємницької діяльності на території міста Слов`янськ</t>
  </si>
  <si>
    <t>Розроблення  схеми розміщення зовнішньої реклами на території міста Слов`янськ</t>
  </si>
  <si>
    <t>Реконструкція адміністративної будівлі Слов`янської міської ради шляхом прибудови Центру надання адміністративних послуг площа Соборна,2 м.Слов`янськ</t>
  </si>
  <si>
    <t>Управління комунальної  власності Слов`янської міської ради</t>
  </si>
  <si>
    <t xml:space="preserve">Капітальний ремонт  житлового фонду місцевих органів влади </t>
  </si>
  <si>
    <t>Придбання житла  для дітей-сиріт та дітей, позбавлених батьківського піклування, осіб з їх числа</t>
  </si>
  <si>
    <t>Капітальний ремонт дорожнього покриття по вул.Героїв Труда (від вул.Рапно-Набережна до траси Київ-Довжанський) м.Слов`янськ</t>
  </si>
  <si>
    <t>Капітальний ремонт дорожнього покриття по вул.Сользаводська м.Слов`янськ</t>
  </si>
  <si>
    <t>Капітальний ремонт дорожнього покриття  в`їзду на станцію Словкурорт (від вул.Героїв Труда) м.Слов`янськ</t>
  </si>
  <si>
    <t>Придбання вбудованого нежитлового приміщення, розташованого за адресою: м.Слов`янськ вул.Василівська,11 для створення сучасного  "Прозорого соціального офісу"</t>
  </si>
  <si>
    <t>Капітальний ремонт ділянки водоводу № 9 по вул. Банківська (вул.Юних комунарів) (район літака), м.Слов`янськ (в т.ч. розробка проектно - кошторисної документації)</t>
  </si>
  <si>
    <t>Капітальний ремонт дюкеру водогону № 9 через р.Казений Торець, м.Слов`янськ (в т.ч. розробка проектно - кошторисної документації)</t>
  </si>
  <si>
    <t>Капітальний ремонт водопроводів центральної частини міста Слов`янська (встановлення регуляторів тиску - 4 од.) (в т.ч. розробка проектно - кошторисної документації)</t>
  </si>
  <si>
    <t>Встановлення індивідуальних підкачувальних станцій на багатоповерхові та малоповерхові житлові будинки м. Слов`янськ (капітальний ремонт) (в т.ч. розробка проектно - кошторисної документації)</t>
  </si>
  <si>
    <t>Капітальний ремонт ділянки самопливного каналізаційного колектору по вул. Торська(вул.Комунарів) вугол пров.Торський (пров.Комунарів) (перемичка), м. Слов`янськ (в т.ч. розробка проектно - кошторисної документації)</t>
  </si>
  <si>
    <t>Монтаж насосної установки на фільтрувальній станції, м. Слов`янськ (капітальний ремонт) (в т.ч. розробка проектно - кошторисної документації)</t>
  </si>
  <si>
    <t>Капітальний ремонт самопливного каналізаційного колектора по вул.Шевченко м.Слов`янська (коригування проектно - кошторисної документації)</t>
  </si>
  <si>
    <t>Капітальний ремонт самопливного каналізаційного колектора по вул.Торгова (вул.Фрунзе) м.Слов`янська (коригування проектно - кошторисної документації)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</si>
  <si>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Чорнобильскої катастрофи)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</si>
  <si>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</si>
  <si>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Забезпечення належних умов для виховання та розвитку дітей-сиріт і дітей, позбавлених батьківського піклування в дитячих будинках , у т.ч. сімейного типу, прийомних сім`ях,  сім`ях патронатного вихователя</t>
  </si>
  <si>
    <t xml:space="preserve">Підвищення кваліфікації, перепідготовка кадрів закладами післядипломної освіти </t>
  </si>
  <si>
    <t>0611140</t>
  </si>
  <si>
    <t>1140</t>
  </si>
  <si>
    <t>Методичне забезпечення діяльності навчальних закладів</t>
  </si>
  <si>
    <t>3121</t>
  </si>
  <si>
    <t>Утримання та забезпечення діяльності центрів соціальних служб для сім’ї, дітей та молоді</t>
  </si>
  <si>
    <t>3122</t>
  </si>
  <si>
    <t>3123</t>
  </si>
  <si>
    <t>Капітальний ремонт дорожнього покриття по вул.Шевченка  м.Слов`янськ  (коригування  проектно-кошторисної документації)</t>
  </si>
  <si>
    <t>Капітальний ремонт тротуарів по вул.Свободи (від вул.Поштова до вул.Торгова) м.Слов`янськ  (розробка  проектно-кошторисної документації)</t>
  </si>
  <si>
    <t>Реалізація проектів в рамках Надзвичайної кредитної програми для відновлення України</t>
  </si>
  <si>
    <t>Забезпечення діяльності інших закладів в галузі культури і мистецтва ("Парк культури і відпочинку")</t>
  </si>
  <si>
    <t>4082</t>
  </si>
  <si>
    <t>Будівництво модульної котельні по вул.Новий Побут  м.Слов`янськ (розробка проектно-кошторисної документації)</t>
  </si>
  <si>
    <t>Створення рекреаційної оздоровчої зони "Біля солених озер" (оз.Вейсове") м.Слов`янськ. 1 черга  (розробка проектно-кошторисної документації)</t>
  </si>
  <si>
    <t>Реконструкція каналізаційного трубопроводу від житлового будинку №2 по вул.Інтернатна, м.Слов`янськ (в т.ч. розробка проектно-кошторисної документації)</t>
  </si>
  <si>
    <t>Реконструкція зеленої зони загального користування - бульвар Пушкіна, м.Слов`янськ (розробка проектно-кошторисної документації)</t>
  </si>
  <si>
    <t xml:space="preserve">Придбання спеціалізованої техніки та засобів малої механізації для підприємств комунального господарства </t>
  </si>
  <si>
    <t>Капітальний ремонт ЗОШ 1-111 ступенів № 2 по вул. 50-річчя Слов`янської ТЕС, буд.11, м.Миколаївка, Донецької області (у т.ч. розробка проектно-кошторисної документації)</t>
  </si>
  <si>
    <t>Капітальний ремонт загальноосвітньої гімназії  по вул. Горького, буд.4, м.Миколаївка, Донецької області (у т.ч. розробка проектно-кошторисної документації)</t>
  </si>
  <si>
    <t>Придбання комп`ютерної техніки</t>
  </si>
  <si>
    <t>Капітальний ремонт  дорожнього покриття по вул. Василівська (вул.Жовт.Революції)(від вул.Універсітетська (вул.Леніна) до будинку № 25) м.Слов`янськ (в т.ч. розробка проектно - кошторисної документації)</t>
  </si>
  <si>
    <t>Капітальний ремонт  дорожнього покриття по вул. Вчительська (вул.Калініна) м.Слов`янськ (в т.ч. розробка проектно - кошторисної документації)</t>
  </si>
  <si>
    <t>Забезпечення діяльності інших закладів у сфері освіти</t>
  </si>
  <si>
    <t>1162</t>
  </si>
  <si>
    <t>Інші  програми та заходи у сфері освіти (Здійснення централізованого господарського обслуговування)</t>
  </si>
  <si>
    <t>0725</t>
  </si>
  <si>
    <t>Централізовані заходи з лікування хворих на цукровий та нецукровий діабет</t>
  </si>
  <si>
    <t>0717361</t>
  </si>
  <si>
    <t>0813033      (підпрограма)</t>
  </si>
  <si>
    <t>Капітальний ремонт відкритих дренажних систем в районі вул. Гранична, вул.Героїв Пілотів м. Слов`янськ  (в т.ч. розробка проектно - кошторисної документації)</t>
  </si>
  <si>
    <t>Капітальний ремонт водоспуску та дренажних систем від вул. Праці до річки Колонтаївка м. Слов`янськ  (в т.ч. розробка проектно - кошторисної документації)</t>
  </si>
  <si>
    <t>Реконструкція очисних споруд м.Слов`янськ (коригування) (в т.ч. розробка проектно-кошторисної документації)</t>
  </si>
  <si>
    <t>Реконструкція аварійних ділянок напірних каналізаційних колекторів від КНС № 1-а № 1 та № 5 в районі вул.Горлівська, б.Мазанов Яр - очисні споруди, сади  ВНІІМЕТМАШ (в т.ч. розробка проектно-кошторисної документації)</t>
  </si>
  <si>
    <t xml:space="preserve">Розвиток рекреаційної діяльності на території Слов`янщини (10% співфінансування інвестиційного проекту) </t>
  </si>
  <si>
    <t>Придбання музичної апаратури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</si>
  <si>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</si>
  <si>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 річного віку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</si>
  <si>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сім`ях за принципом "гроші ходять за дитиною", оплату послуг із здійснення патронату над дитиною на виплату соціальної допомоги на утримання дитини в сім`ї патронатного вихователя за рахунок відповідної субвенції з державного бюджету</t>
  </si>
  <si>
    <t>Придбання житла для окремих категорій населення відповідно до законодавства</t>
  </si>
  <si>
    <t>Капітальний ремонт дорожнього покриття транспортної розв`язки по вул.Ю.Комунарів м.Слов`янськ (Рішення Господарського суду Донецької області від 07.06.2016р. справа № 905/1537/16 за виконані роботи у 2013 році)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</si>
  <si>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та їх виконавчих комітетів </t>
  </si>
  <si>
    <t>6310</t>
  </si>
  <si>
    <t>0490</t>
  </si>
  <si>
    <t>Реалізація заходів щодо інвестиційного розвитку території</t>
  </si>
  <si>
    <t>8600</t>
  </si>
  <si>
    <t>0133</t>
  </si>
  <si>
    <t>1000000</t>
  </si>
  <si>
    <t>Відділ освіти   Слов'янської міської ради</t>
  </si>
  <si>
    <t>1010000</t>
  </si>
  <si>
    <t>0180</t>
  </si>
  <si>
    <t>1010</t>
  </si>
  <si>
    <t>0910</t>
  </si>
  <si>
    <t>1020</t>
  </si>
  <si>
    <t>0921</t>
  </si>
  <si>
    <t>тис. грн.</t>
  </si>
  <si>
    <t>Надання дошкільної освіти</t>
  </si>
  <si>
    <t xml:space="preserve"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 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</si>
  <si>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</si>
  <si>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 xml:space="preserve">Кошти  від відчуження майна, що належить Автономній Республіці Крим та майна, що перебуває в комунальній власності </t>
  </si>
  <si>
    <t>Кошти  від продажу землі і нематеріальних активів</t>
  </si>
  <si>
    <t>Кошти  від продажу землі</t>
  </si>
  <si>
    <t>ЦІЛЬОВІ ФОНДИ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</si>
  <si>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</si>
  <si>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РАЗОМ ДОХОДІВ</t>
  </si>
  <si>
    <t>ОФІЦІЙНІ ТРАНСФЕРТИ</t>
  </si>
  <si>
    <t>Від органів державного управління</t>
  </si>
  <si>
    <t xml:space="preserve">Дотації </t>
  </si>
  <si>
    <t>Базова дотація</t>
  </si>
  <si>
    <t>Стабілізаційна дотація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</si>
  <si>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</si>
  <si>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Надання соціальних гарантій фізичним особам, які надають соціальні послуги громадянам похилого віку, особам з інвалідам, дітям з інвалідністю, хворим, які не здатні до самообслуговування  і потребують сторонньої допомоги</t>
  </si>
  <si>
    <t>Придбання малих архітектурних форм</t>
  </si>
  <si>
    <t>Посадка дерев та кущів</t>
  </si>
  <si>
    <t>Будівництво блочно-модульної котельні на твердому паливі в ДНЗ  № 55 по пров. Героїв Чорнобиля (пров.Комсомольський), буд.28, м.Слов`янська, Донецької області (розробка проекту "Оцінка впливу на навколишнє середовище" та його експертиза)</t>
  </si>
  <si>
    <t xml:space="preserve">корегування проектно- кошторисної документації за об`єктом "Реконструкція ЗОШ № 13 по вул.Ясній, буд.19, м.Слов`янська,  Донецької області" </t>
  </si>
  <si>
    <t>Капітальний ремонт житлових будинків об'єднань співвласників багатоквартирних будинків м.Слов'янськ</t>
  </si>
  <si>
    <t>Капітальний ремонт дорожнього покриття по вул.Лизенко м.Слов`янськ  (коригування  проектно-кошторисної документації)</t>
  </si>
  <si>
    <t>Капітальний ремонт дорожнього покриття по вул.Пушкінська м.Слов`янськ  (коригування  проектно-кошторисної документації)</t>
  </si>
  <si>
    <t>Капітальний ремонт дорожнього покриття по вул.Краматорська (від житл.будинку № 32 до будинку № 77) м.Слов`янськ  (коригування  проектно-кошторисної документації)</t>
  </si>
  <si>
    <t>Капітальний ремонт дорожнього покриття по пров.Вчительський (пров. Калініна)  м.Слов`янськ  (коригування  проектно-кошторисної документації)</t>
  </si>
  <si>
    <t>Капітальний ремонт дорожнього покриття по вул. Залізнична (вул.Жукова) м.Слов`янськ  (коригування  проектно-кошторисної документації)</t>
  </si>
  <si>
    <t>Капітальний ремонт дорожнього покриття по вул. Д.Галицького (вул.Смольна)  м.Слов`янськ  (коригування  проектно-кошторисної документації)</t>
  </si>
  <si>
    <t>Капітальний ремонт дорожнього покриття по вул. Ярмаркова м.Слов`янськ  (коригування  проектно-кошторисної документації)</t>
  </si>
  <si>
    <t>Капітальний ремонт дорожнього покриття по вул. Аеродромна  м.Слов`янськ  (коригування  проектно-кошторисної документації)</t>
  </si>
  <si>
    <t>Реконструкція напірного каналізаційного колектора від КНС № 1, № 5 на ділянці від КНС № 5 до вул.Горлівська, м.Слов`янськ (розробка проектно-кошторисної документації)</t>
  </si>
  <si>
    <t>Реконструкція напірного каналізаційного колектора від КНС № 6 на ділянках в районі р.Бакай та очисних споруд, м.Слов`янськ (розробка проектно-кошторисної документації)</t>
  </si>
  <si>
    <t>1115011    (підпрограма)</t>
  </si>
  <si>
    <t>1115012    (підпрограма)</t>
  </si>
  <si>
    <t>1115020</t>
  </si>
  <si>
    <t>5020</t>
  </si>
  <si>
    <t>1115022   (підпрограма)</t>
  </si>
  <si>
    <t>1115030</t>
  </si>
  <si>
    <t>5030</t>
  </si>
  <si>
    <t>Розвиток дитячо-юнацького та резервного спорту</t>
  </si>
  <si>
    <t>1115031   (підпрограма)</t>
  </si>
  <si>
    <t>Утримання та навчально-тренувальна робота комунальних дитячо-юнацьких спортивних шкіл</t>
  </si>
  <si>
    <t>1115031   (завдання)</t>
  </si>
  <si>
    <t>1115060</t>
  </si>
  <si>
    <t>5060</t>
  </si>
  <si>
    <t>Капітальний ремонт мереж зовнішнього освітлення м.Слов`янськ ( розробка проектно - кошторисної документації)</t>
  </si>
  <si>
    <t>Капітальний ремонт вулично - дорожньої мережі (зелених насаджень) по вул.Г.Батюка (від вул.Вільна до вул.Бульварна) м.Слов`янськ</t>
  </si>
  <si>
    <t>0117350</t>
  </si>
  <si>
    <t>7350</t>
  </si>
  <si>
    <t>Розроблення схем планування та забудови територій (містобудівної документації)</t>
  </si>
  <si>
    <t>Створення цифрової картографічної основи і розробку детальних планів територій для формування земельних ділянок</t>
  </si>
  <si>
    <t>Реконструкція електрообладнання, кабельно-провідникових ліній на каналізаційних насосних станціях м.Слов`янська (в т.ч. розробка проектно-кошторисної документації)</t>
  </si>
  <si>
    <t>0813035     (підпрограма)</t>
  </si>
  <si>
    <t>0813036   (підпрограма)</t>
  </si>
  <si>
    <t>0813040</t>
  </si>
  <si>
    <t>3040</t>
  </si>
  <si>
    <t>0813041   (підпрограма)</t>
  </si>
  <si>
    <t>0813042     (підпрограма)</t>
  </si>
  <si>
    <t>Реалізація державної політики у молодіжній сфері</t>
  </si>
  <si>
    <t>1113131    (підпрограма)</t>
  </si>
  <si>
    <t>1115000</t>
  </si>
  <si>
    <t>5000</t>
  </si>
  <si>
    <t>3022</t>
  </si>
  <si>
    <t>Інші видатки на соціальний захист ветеранів війни та праці</t>
  </si>
  <si>
    <t>3160</t>
  </si>
  <si>
    <t>у тому числі:</t>
  </si>
  <si>
    <t>Будівництво спортивного майданчика зі штучним покриттям за адресою: м.Слов'янськ, вул.Ясна, 19 (ЗОШ №13) (коригування) (у т.ч. створення спортивних майданчиків із штучним покриттям (42*22) для потреб теріторіальних громад)</t>
  </si>
  <si>
    <t>Будівництво спортивного майданчика зі штучним покриттям за адресою: м.Слов'янськ, вул.Ясна, 19(ЗОШ №13) (субвенція на створення спортивних майданчиків із штучним покриттям (42*22) для потреб теріторіальних громад)</t>
  </si>
  <si>
    <t>Капітальний ремонт (відновлення) тролейбусного маршруту № 5 в м.Слов`янськ Донецької області (коригування проектно-кошторисної документації)</t>
  </si>
  <si>
    <t>Комунальний гуртожиток по вул. Кільцевій, 2а, м.Слов`янськ - капітальний ремонт (модернізація) для розміщення внутрішньо переміщених осіб (коригування)</t>
  </si>
  <si>
    <r>
      <t>ВСЬОГО</t>
    </r>
    <r>
      <rPr>
        <sz val="10"/>
        <rFont val="Times New Roman"/>
        <family val="1"/>
      </rPr>
      <t>:</t>
    </r>
  </si>
  <si>
    <t xml:space="preserve">                Додаток № 6-1</t>
  </si>
  <si>
    <t>Інші субвенції з місцевого бюджету (Обласному бюджету) (співфінансування об`єктів та заходів, Перелік яких затверджено розпорядженням голови облдержадміністрації, керівника обласної військово - цивільної адміністрації 04.07.2016 року № 548)</t>
  </si>
  <si>
    <t>Капітальний ремонт доріг по вул.Криворізська, вул.Олекси Тихого, вул.Сучасна у м.Слов`янськ (розробка проектно-кошторисної документації)</t>
  </si>
  <si>
    <t>Капітальний ремонт авто-залізничного мосту через р. Казенний Торець у м.Слов`янськ (на об`єкті "дорога асфальтобетонна між заводами № 1 та № 2  (І черга) з авто-залізничним мостом через р.Казенний Торець") (розробка проектно-кошторисної документації)</t>
  </si>
  <si>
    <t>Капітальний ремонт дорожнього покриття по вул.Вільна м.Слов`янськ (коригування проектно-кошторисної документації)</t>
  </si>
  <si>
    <t>Придбання, зберігання і доставка підруч-ників для учнів загальноосвітніх навчальних закладів (загальноосвітня школа-інтернат № 1)</t>
  </si>
  <si>
    <t>Капітальний ремонт будівлі КЗ "ЦДЮТ" за адресою: вул.Центральна,39 м.Слов`янськ, Донецької області (в тому числі розробка  проектно- кошторисної документації та її експертна оцінка)</t>
  </si>
  <si>
    <t>Капітальний ремонт будівлі КЗ "СЮТ" за адресою: вул.Торська,45 м.Слов`янськ, Донецької області (в тому числі розробка  проектно- кошторисної документації та її експертна оцінка)</t>
  </si>
  <si>
    <t xml:space="preserve">Придбання комп`ютерної техніки </t>
  </si>
  <si>
    <t>Всьго по освіті</t>
  </si>
  <si>
    <t>Відділ охорони здоров`я</t>
  </si>
  <si>
    <t>Придбання оргтехніки (комп`ютер)</t>
  </si>
  <si>
    <t>Придбання обладнання для оснащення кабінету комп`ютерної томографії в КЛПЗ "Міська лікарня ім.Леніна"</t>
  </si>
  <si>
    <t>Придбання медичного обладнання для забезпечення лікувально - діагностичного процесу КЛПЗ "Міська лікарня №1" (палатний рентген-апарат пересувний, лабораторне оснащення - автоматична водяна баня)обладнання для оснащення кабінету комп`ютерної томографії в К</t>
  </si>
  <si>
    <t>Придбання медичного обладнання для забезпечення лікувально- діагностичного процесу КЛПЗ "Міська клінична лікарня":лапароскопічна стійка, колоноскоп</t>
  </si>
  <si>
    <t>Придбання медичного обладнання для забезпечення лікувально- діагностичного процесу КЛПЗ "Міська лікарня № 1": фіброгастродуоденоскоп "Олімпу", мікроскоп бінокулярний</t>
  </si>
  <si>
    <t>Капітальний ремонт корпусу терапевтичного відділення №2 КЛПЗ "Міська лікарня № 1" за адресою пров.Медичний,2, м.Слов`янськ, Донецька область ( розробка проектно-кошторисної документації)</t>
  </si>
  <si>
    <t>Реконструкція вихідної групи з пристроєм пандусу для маломобільгих груп населення амбулаторії №7 КЗ "Центр первинної медико-санітарної  допомоги міста Слов`янськ", за адресою: м. Слов`янськ, вул.Донська,5</t>
  </si>
  <si>
    <t>Реконструкція будівлі амбулаторії № 7 КЗ "Центр первинної медико-санітарної  допомоги міста Слов`янська", за адресою вул. Донська, 5, м. Слов`янськ, Донецька область (у тому числі проектно-кошторисна документація)</t>
  </si>
  <si>
    <t>Реконструкція корпусу терапевтичного відділення № 1 КЛПЗ "Міська  лікарня №1" за адресою вул. Василівська, 31, м. Слов`янськ, Донецька область (розробка проектно-кошторисної документації)</t>
  </si>
  <si>
    <t>Удосконалення перинатальної допомоги мешканцям м. Слов`янська шляхом впровадження новітніх технологій (реконструкція) у пологовому будинку, розташованому по вул. Університетська  (вул.Леніна), 15 м.Слов`янська"</t>
  </si>
  <si>
    <t>Реконструкція корпусу терапевтичного відділення № 1 КЛПЗ "Міська  лікарня №1" за адресою вул. Василівська 31, м. Слов`янськ, Донецька область ( розробка проектно-кошторисної документації)</t>
  </si>
  <si>
    <t>Капітальний ремонт дорожнього покриття по пров. Андріївський м.Слов`янськ  (розробка проектно-кошторисної документації)</t>
  </si>
  <si>
    <t xml:space="preserve">Капітальний ремонт  дорожнього покриття  вул.Університетська (вул.Леніна) (від вул.Шовковична (вул.Іскри)) м.Слов`янськ </t>
  </si>
  <si>
    <t>Субвенція з державного бюджету місцевим бюджетам на відновлення (будівництво, капітальний ремонт, реконструкцію) інфраструктури у Донецькій та Луганській областях</t>
  </si>
  <si>
    <t>Субвенція з державного бюджету місцевим бюджетам на погашення заборгованості з різниці в тарифах на теплову енергію, опалення та постачання горячої води, послуги з централізованого водопостачання, водовідведення, що вироблялись, транспортувалися</t>
  </si>
  <si>
    <t>Капітальний ремонт будівлі будинку культури сел.Семенівка за адресою: м.Слов`янськ, вул.Весняна,23 (у т.ч. розробка проектно-кошторисної документації та її експертна оцінка)</t>
  </si>
  <si>
    <t>Капітальний ремонт покрівлі КЗ "Центр культури і довкілля м.Слов`янська"</t>
  </si>
  <si>
    <t>Капітальний ремонт  КЗ "Центр культури і довкілля м.Слов`янська" за адресою: вул.Вокзальна (Свердлова), 77 м.Слов`янськ, Донецької області (в т.ч.виготовлення проектно- кошторисної документації та вищукувальні роботи)</t>
  </si>
  <si>
    <t>Капітальний ремонт нежитлової будівлі за адресою: вул.Батюка, 24б, м.Слов`янськ Донецької області.(Коригування)  КЗ "Центр культури і довкілля м.Слов`янська"</t>
  </si>
  <si>
    <t xml:space="preserve">Відділ культури </t>
  </si>
  <si>
    <t>Будівництво блочно- модульної котельні на твердому паливі в ДНЗ № 55 по пров. героїв Чорнобиля, буд.28 (пров. Комсомольський, буд.28), м. Словянська, Донецької області (в тому числі проектно-кошторисна документація)</t>
  </si>
  <si>
    <t xml:space="preserve"> Будівництво прибудови до існуючої будівлі ЗОШ 1-111 ступенів № 16 за адресою: вул. 8 Березня, буд.1, м. Словянська, Донецької області (у т.ч. розробка проектно-кошторисна документації та її експертна оцінка)</t>
  </si>
  <si>
    <t>Реконструкція частини існуючої будівлі школи № 6 під дошкільний підрозділ по вул.Гагаріна, 3 м.Слов`янськ, Донецької області (в тому числі проектно-кошторисна документація та її експертна оцінка)</t>
  </si>
  <si>
    <t>Реконструкція частини існуючої будівлі школи № 7 під дошкільний підрозділ по вул.Енергетиків, 6 м.Слов`янськ, Донецької області (в тому числі проектно-кошторисна документація та її експертна оцінка)</t>
  </si>
  <si>
    <t xml:space="preserve">Реконструкція системи теплопостачання ЗОШ № 7(перехід на автономне опалення) по вул.Енергетиків, буд.24, м.Слов`янська,  Донецької області </t>
  </si>
  <si>
    <t>Реконструкція існуючої котельні ЗОШ № 7(перехід на автономне опалення) по вул.Енергетиків, буд.24 м.Слов`янська,  Донецької області (розробка проекту "Оцінка впливу на навколишнє середовище" та його експертиза)</t>
  </si>
  <si>
    <t>Будівництво блочно-модульної котельні на твердому паливі в ЗОШ № 1 по вул.Свободи, буд.28, м.Слов`янська, Донецької області (розробка проекту "Оцінка впливу на навколишнє середовище" та його експертиза)</t>
  </si>
  <si>
    <t>Будівництво блочно-модульної котельні на твердому паливі в ЗОШ № 10 по вул.Бульварній, буд.6, м.Слов`янська, Донецької області (розробка проекту "Оцінка впливу на навколишнє середовище" та його експертиза)</t>
  </si>
  <si>
    <t xml:space="preserve">Придбання  телевізора с USB ходом (діагональ 19 дюймів) для трансляції документальних відео матеріалів </t>
  </si>
  <si>
    <t>Інші субвенції  з місцевого бюджету (м.Покровськ)</t>
  </si>
  <si>
    <t>Школи естетичного виховання дітей(Миколаївка )</t>
  </si>
  <si>
    <t>5061</t>
  </si>
  <si>
    <t>0828</t>
  </si>
  <si>
    <t>Заходи у сфері захисту населення і територій від надзвичайних ситуацій техногенного та природного характеру</t>
  </si>
  <si>
    <t>3033</t>
  </si>
  <si>
    <t>Капітальний ремонт мереж зовнішнього освітлення внутрішньоквартальних в’їздів, проїздів та провулків у межах житлового кварталу вул. Донська – вул. Новосодівська — вул. Сучасна — вул. Новосодівська м. Слов’янськ (в т.ч. коригування проектно-кошторисної документації)</t>
  </si>
  <si>
    <t>Капітальний ремонт мереж зовнішнього освітлення внутрішньоквартальних в’їздів, проїздів та провулків у межах житлового кварталу пров. Богомольця — вул. Олімпійська — вул. Батюка — вул. Василевського м. Слов’янськ (в т.ч. коригування проектно-кошторисної документації)</t>
  </si>
  <si>
    <t>Капітальний ремонт мереж зовнішнього освітлення внутрішньоквартальних в`їздів, проїздів та провулків у межах житлового кварталу вул. Бульварна —вул. Батюка — вул. Ясна м. Слов’янськ (в т.ч. коригування проектно-кошторисної документації)</t>
  </si>
  <si>
    <t>Капітальний ремонт мереж зовнішнього освітлення внутрішньоквартальних в’їздів, проїздів та провулків у межах житлового кварталу вул. Вільна – вул. Бульварна – вул. Батюка — вул. Ясна м. Слов’янськ (в т.ч. коригування проектно-кошторисної документації)</t>
  </si>
  <si>
    <t xml:space="preserve">Капітальний ремонт мереж зовнішнього освітлення внутрішньоквартальних в’їздів, проїздів та провулків у межах житлового кварталу вул. Я. Мудрого — 
б-р Пушкіна — вул. Шевченка — вул. Василівська м. Слов’янськ (в т.ч. коригування проектно-кошторисної документації)
</t>
  </si>
  <si>
    <t xml:space="preserve">Капітальний ремонт мереж зовнішнього освітлення внутрішньоквартальних в’їздів, проїздів та провулків у межах житлового кварталу вул. Свободи — 
вул. Райдужна — пров. Матросова м. Слов’янськ (в т.ч. коригування проектно-кошторисної документації)
</t>
  </si>
  <si>
    <t>Капітальний ремонт мереж зовнішнього освітлення внутрішньоквартальних в’їздів, проїздів та провулків у межах житлового кварталу вул. Батюка - вул. Ясна — вул. Вільна — пров. Парковий м. Слов’янськ (в т.ч. коригування проектно-кошторисної документації)</t>
  </si>
  <si>
    <t>Капітальний ремонт мереж зовнішнього освітлення внутрішньоквартальних в’їздів, проїздів та провулків у межах житлового кварталу вул. Паркова — вул. Ясна — пров. Виноградний – пров. Парковий м. Слов’янськ (в т.ч. коригування проектно-кошторисної документації)</t>
  </si>
  <si>
    <t>Капітальний ремонт дорожнього покриття по пров.Ярослава Мудрого (пров.Урицького) м.Слов`янськ  (коригування  проектно-кошторисної документації)</t>
  </si>
  <si>
    <t>Капітальний ремонт дорожнього покриття по вул.Ясна (від зупинки "Ясна" до вул.Генерала Батюка) м.Слов`янськ  (коригування  проектно-кошторисної документації)</t>
  </si>
  <si>
    <t>Капітальний ремонт дорожнього покриття по вул.Гагаріна м.Слов`янськ  (коригування  проектно-кошторисної документації)</t>
  </si>
  <si>
    <t>Капітальний ремонт дорожнього покриття по вул.Ізюмська  (від будинку № 111 до вул.Цілинна) м.Слов`янськ  (коригування  проектно-кошторисної документації)</t>
  </si>
  <si>
    <t>Капітальний ремонт дорожнього покриття по вул.Вільна  м.Слов`янськ  (коригування  проектно-кошторисної документації)</t>
  </si>
  <si>
    <t>Капітальний ремонт дорожнього покриття по вул.Ярослава Мудрого (вул.Урицького) м.Слов`янськ  (коригування  проектно-кошторисної документації)</t>
  </si>
  <si>
    <t>Капітальний ремонт дорожнього покриття по вул.Голубівська (вул.Ворошилова) (від жит.будинку № 108 до вул.Барвінківська (вул.Володарського)) м.Слов`янськ  (коригування  проектно-кошторисної документації)</t>
  </si>
  <si>
    <t>Підтримка спорту вищих досягнень та організацій, які здійснюють фізкультурно-спортивну діяльність в регіоні (КЗ"Спортивний клуб за місцем проживання"Культурно-спортивний центр")</t>
  </si>
  <si>
    <t>3117690</t>
  </si>
  <si>
    <t>7690</t>
  </si>
  <si>
    <t>7693</t>
  </si>
  <si>
    <t>2144</t>
  </si>
  <si>
    <t>3031</t>
  </si>
  <si>
    <t>Надання інших пільг окремим категоріям громадян відповідно до законодавства</t>
  </si>
  <si>
    <t>Додаток 3
до рішення   міської ради   
№</t>
  </si>
  <si>
    <t xml:space="preserve">Надання загальної середньої освіти загальноосвітніми школами-інтернатами, загальноосвітніми санаторними школами-інтернатами </t>
  </si>
  <si>
    <t>1090</t>
  </si>
  <si>
    <t>0960</t>
  </si>
  <si>
    <t>Інші видатки</t>
  </si>
  <si>
    <t>Капітальний ремонт  дорожнього покриття  пров. Богомольця (від будинку № 55 до вул.Г.Батюка) м.Слов`янськ(в т.ч. розробка проектно - кошторисної документації)</t>
  </si>
  <si>
    <t>Капітальний ремонт  дорожнього покриття по вул. Святогірська (вул.К.Лібкнехта) (від інтернату № 2 до АЗС) м.Слов`янськ (в т.ч. розробка проектно - кошторисної документації)</t>
  </si>
  <si>
    <t>Капітальний ремонт  дорожнього покриття  по вул.Героїв Пілотів (вул.Червоних Пілотів) м.Слов`янськ  (в т.ч. розробка проектно - кошторисної документації)</t>
  </si>
  <si>
    <t>Капітальний ремонт  дорожнього покриття дороги вул.Літературна (вул.Д.Бідного) м.Слов`янськ  (в т.ч. розробка проектно - кошторисної документації)</t>
  </si>
  <si>
    <t>Капітальний ремонт  дорожнього покриття  вул.Шовковична м.Слов`янськ  (в т.ч. розробка проектно - кошторисної документації)</t>
  </si>
  <si>
    <t>Капітальний ремонт  дорожнього покриття   вул.Короленка м.Слов`янськ  (в т.ч. розробка проектно - кошторисної документації)</t>
  </si>
  <si>
    <t>Капітальний ремонт мереж зовнішнього освітлення міста Слов`янськ (вул.Пирогова, вул. Райдужна (вул.Будьоного), вул.Трунова, вул.Вчительська (вул.Калініна)</t>
  </si>
  <si>
    <t>Інші заходи в галузі культури і мистецтва ("Книга пам'яті")</t>
  </si>
  <si>
    <t>Інші заходи в галузі культури і мистецтва ("Святкові заходи")</t>
  </si>
  <si>
    <t>1011100    (завдання)</t>
  </si>
  <si>
    <t>2717360</t>
  </si>
  <si>
    <t>Виконання інвестиційних проектів</t>
  </si>
  <si>
    <t>0117370</t>
  </si>
  <si>
    <t>0611161   (підпрограми)</t>
  </si>
  <si>
    <t>0611162  (підпрограми)</t>
  </si>
  <si>
    <t>Забезпечення діяльності інших закладів в галузі культури і мистецтва (ЦБ бухгалтерія культури)</t>
  </si>
  <si>
    <t>4081</t>
  </si>
  <si>
    <t>Придбання та встановлення малої архітектурної форми "Декоративна конструкція "Годинник"</t>
  </si>
  <si>
    <t xml:space="preserve">Капітальний ремонт дорожнього покриття по вул.Мартиненка м.Слов`янськ </t>
  </si>
  <si>
    <t xml:space="preserve">Капітальний ремонт тротуару по вул.Свободи (від вул.Поштова до вул.Торгова, права сторона) м.Слов`янськ </t>
  </si>
  <si>
    <t>Капітальний ремонт мереж зовнішнього освітлення вул.Шевченка м. Слов’янськ</t>
  </si>
  <si>
    <t>Реконструкція водогону №10 у районі лісосмуги, м.Слов`янськ  (розробка проектно-кошторисної документації)</t>
  </si>
  <si>
    <t>Капітальний ремонт будівлі будинку культури сел.Семенівка за адресою: м.Слов`янськ, вул.Весняна,23 (в т.ч. коригування проектно-кошторисної документації та проходження експертизи)</t>
  </si>
  <si>
    <t>Техничне переоснащення системи газопостачання бібліотеки - філії № 5 КЗ "ЦСПБ м.Слов`янська" за адресою: м.Слов`янськ, вул.Престижна,2</t>
  </si>
  <si>
    <t>Придбання ноутбука та комп`ютера (КЗ "Дитячо - юнацького спортивна школа")</t>
  </si>
  <si>
    <t>Придбання /виготовленя спортивного інвентарю, обладнання</t>
  </si>
  <si>
    <t xml:space="preserve">Всього по відділу у справах  сім`ї, молоді, фізичної культури та спорту Слов'янської міської ради   </t>
  </si>
  <si>
    <t>Управління інвестицій, енергоефективності та зовнішніх відносин</t>
  </si>
  <si>
    <r>
      <t xml:space="preserve">Програма економічного і соціального  розвитку території Слов'янської міської ради на 2018рік </t>
    </r>
    <r>
      <rPr>
        <sz val="10"/>
        <rFont val="Times New Roman"/>
        <family val="1"/>
      </rPr>
      <t>(співфінансування інвестиційних проектів, які будуть реалізовуватися за рахунок коштів ДФРР)</t>
    </r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</si>
  <si>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</si>
  <si>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реалізації суб`єктами господарювання роздрібної торгівлі підакцизних товарів </t>
  </si>
  <si>
    <t>Місцеві податки</t>
  </si>
  <si>
    <t>Податок на майно</t>
  </si>
  <si>
    <t>Туристичний збір</t>
  </si>
  <si>
    <t xml:space="preserve">Єдиний податок </t>
  </si>
  <si>
    <t>Плата за землю</t>
  </si>
  <si>
    <t>Транспортний податок</t>
  </si>
  <si>
    <t>Інші податки та збори</t>
  </si>
  <si>
    <t>Екологічний податок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</si>
  <si>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</si>
  <si>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</si>
  <si>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унітарних підприємств та їх об`єднань, що вилучається до бюджету, та дивіденди (доход), нараховані на акції (частки, паї) господарських товариств, у статутних капіталах яких є державна власність</t>
  </si>
  <si>
    <t>Частина чистого прибутку (доходу) комунальних унітарних підприємств та їх об`єднань, що вилучається до бюджету</t>
  </si>
  <si>
    <t>Плата за розміщення тимчасово вільних коштів місцевих бюджетів</t>
  </si>
  <si>
    <t>Інші надходження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</si>
  <si>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</si>
  <si>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</si>
  <si>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</si>
  <si>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</si>
  <si>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</si>
  <si>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</si>
  <si>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</si>
  <si>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</si>
  <si>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>Надходження від продажу основного капіталу</t>
  </si>
  <si>
    <t>Капітальний ремонт ліфта в адміністративній будівлі Слов`янської міської ради</t>
  </si>
  <si>
    <t>Придбання зелених насаджень КЗ "Центр культури і довкілля м.Слов`янська"</t>
  </si>
  <si>
    <t>Капітальний ремонт будівлі КПСМНЗ (школа естетичного виховання) "Школа мистецтв м.Слов`янська" за адресою: м.Слов`янськ, вул.Поштова,13 (Р.Люксембург) (в т.ч. розробка проектно-кошторисної документації та її експертна оцінка)</t>
  </si>
  <si>
    <t>Капітальний ремонт музичної естради КП "Парк культури і відпочинку" м.Слов`янська (в т.ч. розробка проектно-кошторисної документації та її експертна оцінка)</t>
  </si>
  <si>
    <t xml:space="preserve">Всього по культурі </t>
  </si>
  <si>
    <t>Відділ у справах сім`ї, молоді, фізичної культури і спорту</t>
  </si>
  <si>
    <t>Капітальний ремонт спортивної зали КПНЗ "Міська КДЮСШ", розташованої по вул. Вокзальна(Свердлова),59 в м.Слов`янськ</t>
  </si>
  <si>
    <t>Придбання спортивного інвентарю</t>
  </si>
  <si>
    <t>Всього по фізичної культури і спорту</t>
  </si>
  <si>
    <t>Придбання спеціалізованої техніки для ремонту дорожнього покриття у м.Слов`янськ (фрези дорожньої)</t>
  </si>
  <si>
    <t>Капітальний ремонт будівлі ДНЗ № 6 по вул.Свободи, 11 м.Слов`янськ, Донецької області (в тому числі проектно-кошторисна документація та її експертна оцінка)</t>
  </si>
  <si>
    <t>Капітальний ремонт будівлі ДНЗ № 24 по вул.Василівській,62а м.Слов`янськ, Донецької області (в тому числі проектно-кошторисна документація та її експертна оцінка)</t>
  </si>
  <si>
    <t>Капітальний ремонт будівлі ДНЗ № 25 по вул.Короленко,7 м.Слов`янськ, Донецької області (в тому числі проектно-кошторисна документація та її експертна оцінка)</t>
  </si>
  <si>
    <t>Капітальний ремонт будівлі ДНЗ № 28 по вул.Конєва,1 м.Слов`янськ, Донецької області (в тому числі проектно-кошторисна документація та її експертна оцінка)</t>
  </si>
  <si>
    <t>Капітальний ремонт будівлі ДНЗ № 30 по вул.Василівській,17 м.Слов`янськ, Донецької області (в тому числі проектно-кошторисна документація та її експертна оцінка)</t>
  </si>
  <si>
    <t>Капітальний ремонт будівлі ДНЗ № 66 по вул.Комара,18 м.Слов`янськ, Донецької області (в тому числі проектно-кошторисна документація та її експертна оцінка)</t>
  </si>
  <si>
    <t>Капітальний ремонт будівлі ДНЗ № 70 по пров.Малогородський,4 м.Слов`янськ, Донецької області (в тому числі проектно-кошторисна документація та її експертна оцінка)</t>
  </si>
  <si>
    <t>Придбання, зберігання і доставка підручників для учнів загальноосвітніх навчальних закладів (загальноосвітні школи)</t>
  </si>
  <si>
    <t xml:space="preserve">Надання тимчасової державної допомоги дітям </t>
  </si>
  <si>
    <t>3047</t>
  </si>
  <si>
    <t>3048</t>
  </si>
  <si>
    <t xml:space="preserve">Надання державної соціальної допомоги малозабезпеченим сім’ям </t>
  </si>
  <si>
    <t>Резервний фонд</t>
  </si>
  <si>
    <t>0117820</t>
  </si>
  <si>
    <t>7820</t>
  </si>
  <si>
    <t>0220</t>
  </si>
  <si>
    <t>0740</t>
  </si>
  <si>
    <t>Інформаційно-методичне та просвітницьке забезпечення в галузі охорони здоров'я,</t>
  </si>
  <si>
    <t>Загальний фонд</t>
  </si>
  <si>
    <t>3023</t>
  </si>
  <si>
    <t>Інспекція державного архітектурно-будівельного контролю Слов’янської міської ради</t>
  </si>
  <si>
    <t>Капітальний ремонт дорожнього покриття по вул.Світлодарська (вул.Чубаря)  (від вул.Торська до вул.Мартиненка) м.Слов`янськ  (розробка проектно-кошторисної документації)</t>
  </si>
  <si>
    <t>освітньої субвенції з державного бюджету</t>
  </si>
  <si>
    <t>0710100</t>
  </si>
  <si>
    <t>0712000</t>
  </si>
  <si>
    <t>2000</t>
  </si>
  <si>
    <t>0712110</t>
  </si>
  <si>
    <t>Первинна медична допомога населенню</t>
  </si>
  <si>
    <t>0712111  (підпрограма)</t>
  </si>
  <si>
    <t>0712140</t>
  </si>
  <si>
    <t>Капітальний ремонт приміщення і монтаж спелеологічного кабінету в міській дитячій лікарні</t>
  </si>
  <si>
    <t>Придбання меблі для амбулаторії № 9 КЗ "Центр первинної медіко-санітарної допомоги"</t>
  </si>
  <si>
    <t>Капітальний ремонт крівлі амбулаторії №7 КЗ "Центр первинної медіко-санітарної допомоги"</t>
  </si>
  <si>
    <t>Погашення заборгованності минулих років</t>
  </si>
  <si>
    <t xml:space="preserve">ВСЬОГО по ОХОРОНІ  ЗДОРОВ`Я </t>
  </si>
  <si>
    <t>Міська  рада</t>
  </si>
  <si>
    <t>Програма економічно-соціального розвитку территорії Слов"янської міської ради на 2012 рік</t>
  </si>
  <si>
    <t xml:space="preserve">                                                250344</t>
  </si>
  <si>
    <t>Здійснення соціальної роботи з вразливими категоріями населення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</si>
  <si>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 і фонди, утворені Верховної Радою Автономної Республіки Крим, органами місцевого самоврядування і місцевими органам</t>
  </si>
  <si>
    <t>2716010</t>
  </si>
  <si>
    <t>7370</t>
  </si>
  <si>
    <t>Підтримка спорту вищих досягнень та організацій, які здійснюють фізкультурно-спортивну діяльність в регіоні</t>
  </si>
  <si>
    <t>1110000</t>
  </si>
  <si>
    <t>3131</t>
  </si>
  <si>
    <t>1113132</t>
  </si>
  <si>
    <t>3132</t>
  </si>
  <si>
    <t>2711010</t>
  </si>
  <si>
    <t>0813012</t>
  </si>
  <si>
    <t>0813013</t>
  </si>
  <si>
    <t>0813015</t>
  </si>
  <si>
    <t>0813022</t>
  </si>
  <si>
    <t>0813023</t>
  </si>
  <si>
    <t>0813025</t>
  </si>
  <si>
    <t>0813080</t>
  </si>
  <si>
    <t>0900000</t>
  </si>
  <si>
    <t>0910000</t>
  </si>
  <si>
    <t>0910160</t>
  </si>
  <si>
    <t>0913110</t>
  </si>
  <si>
    <t>1014030</t>
  </si>
  <si>
    <t>0717322</t>
  </si>
  <si>
    <t>Забезпечення діяльності інших закладів у сфері охорони здоров`я (служби технічного нагляду за будівництвом та капітальним ремонтом, централізовані бухгалтерії, групи централізованого господарського обслуговування)</t>
  </si>
  <si>
    <t>Додаток 2</t>
  </si>
  <si>
    <t xml:space="preserve">                            до рішення міської ради </t>
  </si>
  <si>
    <t>від ___________№ _________</t>
  </si>
  <si>
    <t>Джерела фінансування міського бюджету на 2018 рік</t>
  </si>
  <si>
    <t>тис.грн.</t>
  </si>
  <si>
    <t>Найменування</t>
  </si>
  <si>
    <t>в т. ч. бюджет розвитку</t>
  </si>
  <si>
    <t>Внутрішне фінансування</t>
  </si>
  <si>
    <t>Фінансування за рахунок змін залишків коштів бюджету</t>
  </si>
  <si>
    <t>На початок період</t>
  </si>
  <si>
    <t>На кінець періоду</t>
  </si>
  <si>
    <t>Кошти, що передаються із загального фонду бюджету до бюджету розвитку (спеціального фонду)</t>
  </si>
  <si>
    <t>Всього фінансування бюджету за типом кредитора</t>
  </si>
  <si>
    <t>Фінансування за активними операціями</t>
  </si>
  <si>
    <t>Зміни обсягів бюджетних коштів</t>
  </si>
  <si>
    <t xml:space="preserve">Всього фінансування бюджету за типом боргового зобов’язання </t>
  </si>
  <si>
    <t xml:space="preserve">                Додаток 6</t>
  </si>
  <si>
    <t>від ___________№ _______</t>
  </si>
  <si>
    <t>Перелік об`єктів, видатки на які у 2018 році будуть проводитися</t>
  </si>
  <si>
    <t>за рахунок коштів бюджету розвитку</t>
  </si>
  <si>
    <t>Код ТПКВКМБ/ТКВКБМС</t>
  </si>
  <si>
    <t>Назва головного розпорядника коштів або одержувачі коштів</t>
  </si>
  <si>
    <t>Реконструкція системи опалення житлових будинків по вул.Б.Ступки (П.Комуни), 7,8,9,11,12,13 і по вул.Конєва, 2,3,5,7,8,9,10,14 м.Слов`янськ (в т.ч. коригування проектно-кошторисної документації)</t>
  </si>
  <si>
    <t>Реконструкція системи опалення житлового будинку по вул.Нарвська,4 у м.Слов`янськ Донецької області (в т.ч.розробка проектно-кошторисної документації)</t>
  </si>
  <si>
    <t>Реконструкція в Слов"янськом МВ ГУМВС України в Донецькій області, кімнати для затриманих та адміністративно доставлених</t>
  </si>
  <si>
    <t>160101</t>
  </si>
  <si>
    <t>Проведення експертної грошової оцінки земельних ділянок</t>
  </si>
  <si>
    <t>180109</t>
  </si>
  <si>
    <t>Придбання оргтехніки</t>
  </si>
  <si>
    <t>ВСЬОГО по Міській раді</t>
  </si>
  <si>
    <t>Відділ культури</t>
  </si>
  <si>
    <t>Програма з утирмання та розвитку підприємства "Парк культури і відпочинку" на 2012-2016роки</t>
  </si>
  <si>
    <t>Реконструкція парку культури м.Слов"янська (благоустрій, атракціони), розробка проектно-кошторисної документації</t>
  </si>
  <si>
    <t>УЖКГ</t>
  </si>
  <si>
    <t>Капітальний ремонт мереж зовнішнього освітлення вул.Шевченка м.Слов`янськ (розробка проектно-кошторисної документації)</t>
  </si>
  <si>
    <t xml:space="preserve">Капітальний ремонт дорожнього покриття по вул.Ярмаркова м.Слов`янськ </t>
  </si>
  <si>
    <t xml:space="preserve">Капітальний ремонт дорожнього покриття по вул.Одеська м.Слов`янськ </t>
  </si>
  <si>
    <t xml:space="preserve">Капітальний ремонт дорожнього покриття по вул. Василівська (від вул.Банківська до капітального ремонту) м.Слов`янськ </t>
  </si>
  <si>
    <t xml:space="preserve">Капітальний ремонт дорожнього покриття по вул. Шевченка (від вул.Університетська до вул.Банківська) м.Слов`янськ </t>
  </si>
  <si>
    <t xml:space="preserve">Капітальний ремонт дорожнього покриття по вул.Вільна м.Слов`янськ </t>
  </si>
  <si>
    <t xml:space="preserve">Капітальний ремонт дорожнього покриття по вул.Університетська (від вул.Корольова до вул.Вчительська) м.Слов`янськ </t>
  </si>
  <si>
    <t xml:space="preserve">Капітальний ремонт дорожнього покриття  вул.Святогірська (від вул.Батюка до капітального ремонту) м.Слов`янськ </t>
  </si>
  <si>
    <t>Капітальний ремонт тротуарів по вул.Шевченка (від вул.Університетська до вул.Банківська) м.Слов`янськ (ІІ черга)</t>
  </si>
  <si>
    <t xml:space="preserve">Капітальний ремонт (заміна) павільйону на зупинці "Жовтень" м.Слов`янськ </t>
  </si>
  <si>
    <t xml:space="preserve">Управління соціального захисту населення Слов'янської  міської ради    </t>
  </si>
  <si>
    <t>0617300</t>
  </si>
  <si>
    <t>7320</t>
  </si>
  <si>
    <t>7321</t>
  </si>
  <si>
    <t>7325</t>
  </si>
  <si>
    <t>1117320</t>
  </si>
  <si>
    <t>1117325  (підпрограма)</t>
  </si>
  <si>
    <t>Будівництво1 об`єктів соціально-культурного призначення</t>
  </si>
  <si>
    <t>Проведення спортивної роботи в регіоні</t>
  </si>
  <si>
    <t>Диспетчеризація і автоматизація КНС   № 1,1А,5,14  м.Слов`янськ (технічне переоснащення)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</si>
  <si>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</si>
  <si>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</si>
  <si>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2120</t>
  </si>
  <si>
    <t>Збереження природно-заповілного фонду</t>
  </si>
  <si>
    <t xml:space="preserve">Управління комунальної власності Слов'янської міської ради </t>
  </si>
  <si>
    <t>0813190</t>
  </si>
  <si>
    <t>3190</t>
  </si>
  <si>
    <t>0813191    (підпрограма)</t>
  </si>
  <si>
    <t>3191</t>
  </si>
  <si>
    <t>0813192    (підпрограма)</t>
  </si>
  <si>
    <t>3192</t>
  </si>
  <si>
    <t xml:space="preserve">0813230 </t>
  </si>
  <si>
    <t>0813240</t>
  </si>
  <si>
    <t>9150</t>
  </si>
  <si>
    <t xml:space="preserve">Ліквідація іншого забруднення навколишнього природного середовища </t>
  </si>
  <si>
    <t>8800</t>
  </si>
  <si>
    <t xml:space="preserve">Надання допомоги у зв’язку з вагітністю і пологами </t>
  </si>
  <si>
    <t>3042</t>
  </si>
  <si>
    <t>3043</t>
  </si>
  <si>
    <t xml:space="preserve">Надання допомоги при народженні дитини </t>
  </si>
  <si>
    <t>3044</t>
  </si>
  <si>
    <t>Заходи державної політики із забезпечення рівних прав та можливостей жінок і чоловіків</t>
  </si>
  <si>
    <t>Утримання та ефективна експлуатація об'єктів житлово-комунальго господарства</t>
  </si>
  <si>
    <t>1216011   (підпрограма)</t>
  </si>
  <si>
    <t>1216011   (завдання)</t>
  </si>
  <si>
    <t>1216013   (підпрограма)</t>
  </si>
  <si>
    <t>1217000</t>
  </si>
  <si>
    <t>1217400</t>
  </si>
  <si>
    <t>Служба у справах дітей  Слов'янської міської ради</t>
  </si>
  <si>
    <t>3110</t>
  </si>
  <si>
    <t xml:space="preserve">Проведення навчально – тренувальних зборів і змагань  з олімпійських видів спорту </t>
  </si>
  <si>
    <t>5012</t>
  </si>
  <si>
    <t>Проведення навчально-тренувальних зборів і змагань з неолімпійських видів спорту</t>
  </si>
  <si>
    <t>5022</t>
  </si>
  <si>
    <t>0910100</t>
  </si>
  <si>
    <t>0913000</t>
  </si>
  <si>
    <t>0913100</t>
  </si>
  <si>
    <t>0913111    (підпрограма)</t>
  </si>
  <si>
    <t>2700000</t>
  </si>
  <si>
    <t>2710000</t>
  </si>
  <si>
    <t>2710100</t>
  </si>
  <si>
    <t>2710160</t>
  </si>
  <si>
    <t>2711000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</si>
  <si>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</si>
  <si>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3032</t>
  </si>
  <si>
    <t>3036</t>
  </si>
  <si>
    <t>3161</t>
  </si>
  <si>
    <t>1217366  (підпрограма)</t>
  </si>
  <si>
    <t>7366</t>
  </si>
  <si>
    <t>Придбання житла  для дитячих будинків сімейного типу</t>
  </si>
  <si>
    <t>Всього по управлінню комунальної  власності Слов`янської міської ради</t>
  </si>
  <si>
    <t>Економічна діяльність</t>
  </si>
  <si>
    <t>0117100</t>
  </si>
  <si>
    <t>7100</t>
  </si>
  <si>
    <t>1216015   (підпрограма)</t>
  </si>
  <si>
    <t>6015</t>
  </si>
  <si>
    <t>Забезпечення надійності та безперебійності експлуатації ліфтів</t>
  </si>
  <si>
    <t>3010</t>
  </si>
  <si>
    <t>Додаток 1</t>
  </si>
  <si>
    <t>від _________№ _______</t>
  </si>
  <si>
    <t xml:space="preserve">ДОХОДИ МІСЬКОГО БЮДЖЕТУ на 2018 рік  </t>
  </si>
  <si>
    <t xml:space="preserve"> тис. грн.</t>
  </si>
  <si>
    <t>Код</t>
  </si>
  <si>
    <t>Найменування доходів відповідно до бюджетної класифікації</t>
  </si>
  <si>
    <t>Реконструкція системи опалення з встановленням ІТП у ДНЗ № 20 по вул.Торській, буд.20 (вул.Комунарів, буд.20), м.Слов`янська  Донецької області (в т. ч. проектно-кошторисна документація та проходження експертизи)</t>
  </si>
  <si>
    <t>Реконструкція системи теплопостачання ЗОШ № 7(перехід на автономне опалення) по вул.Енергетиків, буд.24, м.Слов`янська,  Донецької області (в т.ч. проектно-кошторисна документація)</t>
  </si>
  <si>
    <t>Реконструкція ЗОШ № 19 по вул. Вокзальній, буд.32 (вул.Свердлова, буд.32), м.Слов`янськ, Донецької області (в тому числі проектно-кошторисна документація)</t>
  </si>
  <si>
    <t xml:space="preserve">Реконструкція ДНЗ № 33 по вул.Вокзальній буд.18 (вул.Свердлова буд.18) м.Слов`янська Донецької області </t>
  </si>
  <si>
    <t>Реконструкція ЗОШ № 13 по вул. Ясній, буд.19, м.Слов`янська, Донецької області (в тому числі проектно-кошторисна документація)</t>
  </si>
  <si>
    <t>Реконструкція ДНЗ № 3 по вул.Ясній, буд.17, м.Слов`янська, Донецької області (в тому числі проектно-кошторисна документація)</t>
  </si>
  <si>
    <t>Реконструкція ДНЗ № 56 по вул.Ясній, буд.23, м.Слов`янська, Донецької області (в тому числі проектно-кошторисна документація)</t>
  </si>
  <si>
    <t>Реконструкція системи опалення з встановленням ІТП у ДНЗ № 8 по пров.Макаренко, буд.6а, м.Слов`янська, Донецької області (в тому числі проектно-кошторисна документація)</t>
  </si>
  <si>
    <t>Реконструкція системи опалення з встановленням ІТП у ДНЗ №11 по вул.Толбухіна , буд.1, м.Слов`янська, Донецької області (в тому числі проектно-кошторисна документація)</t>
  </si>
  <si>
    <t>Реконструкція системи опалення з встановленням ІТП у ДНЗ № 20 по пров.Торській, буд.20 (вул.Комунарів, буд.20), м.Слов`янська, Донецької області (в тому числі проектно-кошторисна документація)</t>
  </si>
  <si>
    <t>Будівництво блочно- модульної котельні на твердому паливі в ЗОШ № 1 по вул. Свободи, буд.28, м. Словянська, Донецької області (в тому числі проектно-кошторисна документація)</t>
  </si>
  <si>
    <t>Капітальний ремонт насосної станції по вул. Центральна та напірного колектору від насосної станції до вул.Банківська м. Слов`янськ  (в т.ч. розробка проектно - кошторисної документації)</t>
  </si>
  <si>
    <t>Капітальний ремонт насосних станцій "Лиман2", "Кокінакі", "Волзька", "К.Маркса", "Лозановича" м. Слов`янськ  (в т.ч. розробка проектно - кошторисної документації)</t>
  </si>
  <si>
    <r>
      <t>РОЗПОДІЛ</t>
    </r>
    <r>
      <rPr>
        <b/>
        <sz val="14"/>
        <rFont val="Times New Roman"/>
        <family val="0"/>
      </rPr>
      <t xml:space="preserve">
видатків міського бюджету  по головним розпорядникам коштів  у розрізі  відповідальних виконавців  за бюджетними програмами на 2018 рік</t>
    </r>
  </si>
  <si>
    <t xml:space="preserve">Відділ охорони здоров'я Слов'янської міської ради   </t>
  </si>
  <si>
    <t>Відділ культури  Слов'янської міської ради</t>
  </si>
  <si>
    <t>4030</t>
  </si>
  <si>
    <t>4060</t>
  </si>
  <si>
    <t>0824</t>
  </si>
  <si>
    <t>3240</t>
  </si>
  <si>
    <t>3241</t>
  </si>
  <si>
    <t>Надання пільг на оплату житлово-комунальних послуг окремим категоріям громадян відповідно до законодавства</t>
  </si>
  <si>
    <t>Надання допомоги сім'ям з дітьми, малозабезпеченим сім'ям, особам з інвалідністю з дитинства та тимчасової допомоги дітям</t>
  </si>
  <si>
    <t>Капітальний ремонт дорожнього покриття по вул.Батюка м.Слов`янськ (розробка проектно-кошторисної документації)</t>
  </si>
  <si>
    <t>Капітальний ремонт дорожнього покриття по вул.Паркова м.Слов`янськ (розробка проектно-кошторисної документації)</t>
  </si>
  <si>
    <t>Капітальний ремонт дорожнього покриття по вул.Ком`яхова м.Слов`янськ (розробка проектно-кошторисної документації)</t>
  </si>
  <si>
    <t>Капітальний ремонт дорожнього покриття по вул.Героїв Труда (від вул.Рапно-Набережна до траси Київ - Довжанський) м.Слов`янськ (розробка проектно-кошторисної документації)</t>
  </si>
  <si>
    <t>Капітальний ремонт дорожнього покриття по вул.Шевченка  (від вул.Університетська  до вул.Банківська) м.Слов`янськ (розробка проектно-кошторисної документації)</t>
  </si>
  <si>
    <t>Капітальний ремонт дорожнього покриття по вул.Сользаводська м.Слов`янськ (розробка проектно-кошторисної документації)</t>
  </si>
  <si>
    <t>Капітальний ремонт дорожнього покриття по пров.Ярослава Мудрого м.Слов`янськ (коригування проектно-кошторисної документації)</t>
  </si>
  <si>
    <t>Капітальний ремонт дорожнього покриття в`їзду на станцію Словкурорт (від вул.Героїв Труда) м.Слов`янськ (розробка проектно-кошторисної документації)</t>
  </si>
  <si>
    <t>Капітальний ремонт тротуарів по вул.Шевченка (від вул.Університетська до вул.Банківська) м.Слов`янськ (розробка проектно-кошторисної документації)</t>
  </si>
  <si>
    <t>Капітальний ремонт тротуарів по вул.Шевченка (від вул.Університетська до вул.Банківська) м.Слов`янськ (І черга)</t>
  </si>
  <si>
    <t>Капітальний ремонт тротуару по вул.Свободи (від вул.Поштова до вул.Торгова, права сторона) м.Слов`янськ (коригування проектно-кошторисної документації)</t>
  </si>
  <si>
    <t>Капітальний ремонт тротуарів площі Привокзальна м.Слов`янськ (розробка проектно-кошторисної документації)</t>
  </si>
  <si>
    <t>Капітальний ремонт тротуарів скверу в районі житлового будинку по вул.Свободи,13 м.Слов`янськ (розробка проектно-кошторисної документації)</t>
  </si>
  <si>
    <t>Капітальний ремонт вулично-дорожньої мережі по вул.Батюка (від вул.Бульварна до вул.Вільна) м.Слов`янськ (розробка проектно-кошторисної документації)</t>
  </si>
  <si>
    <t>Придбання обладнання і предметів довгострокового користування  (на створення молодіжних центрів у містах, районах,об`єднаних територіальних громадах Донецької області в рамках реалізації проекту "Гідна країна для гідних людей")</t>
  </si>
  <si>
    <t>Капітальний ремонт дорожнього покриття по вул.Л.Толстого м.Слов`янськ (розробка проектно-кошторисної документації)</t>
  </si>
  <si>
    <t>Капітальний ремонт дорожнього покриття по вул.Святогірська (від вул.Батюка до капітального ремонту) м.Слов`янськ (коригування проектно-кошторисної документації)</t>
  </si>
  <si>
    <t>Капітальний ремонт дорожнього покриття бульвару Героїв Крут м.Слов`янськ (коригування проектно-кошторисної документації)</t>
  </si>
  <si>
    <t>Капітальний ремонт дорожнього покриття по вул.Василівська (від вул.Ярмаркова до вул.Торгова) м.Слов`янськ (розробка проектно-кошторисної документації)</t>
  </si>
  <si>
    <t>Відшкодування вартості лікарських засобів для лікування окремих захворювань</t>
  </si>
  <si>
    <t>Фізична культура та спорт</t>
  </si>
  <si>
    <t>1115010</t>
  </si>
  <si>
    <t>5010</t>
  </si>
  <si>
    <t>Підтримка спорту вищих досягнень та організацій, які здійснюють фізкультурно-спортивну діяльність в регіоні (Фізкультурно-оздоровчий комплекс м.Слов'янськ)</t>
  </si>
  <si>
    <t>3117300</t>
  </si>
  <si>
    <t>3116080</t>
  </si>
  <si>
    <t>6080</t>
  </si>
  <si>
    <t>Реалізація державних та місцевих житлових програм</t>
  </si>
  <si>
    <t>3116082   (підпрограма)</t>
  </si>
  <si>
    <t>6082</t>
  </si>
  <si>
    <t>0610</t>
  </si>
  <si>
    <t>Забезпечення діяльності місцевих центрів фізичного здоров`я населення «Спорт для всіх» та проведення фізкультурно-масових заходів серед населення регіону</t>
  </si>
  <si>
    <t xml:space="preserve">Надання допомоги при усиновлені дитини </t>
  </si>
  <si>
    <t>Надання державної соціальної допомоги малозабезпеченим сім`ям</t>
  </si>
  <si>
    <t>Аварійно- відновлювальні роботи на каналізаційному самопливному колекторі на перехресті вул.Героїв Чорнобиля (вул.Комсомольскька) та пров. Героїв Чорнобиля (пров. Комсомольський), м.Слов`янськ (реконструкція) (в т.ч. розробка проектно-кошторисної документ</t>
  </si>
  <si>
    <t>Будівництво самопливного каналізаційного колектору по вул.Святогірська  (вул.К.Лібкнехта), м.Слов`янськ (в т.ч. розробка проектно-кошторисної документації)</t>
  </si>
  <si>
    <t>Реконструкція КНС № 1-А по вул.Торська (вул.Комунарів),34 А м.Слов`янськ (в т.ч. розробка проектно-кошторисної документації)</t>
  </si>
  <si>
    <t>1014081</t>
  </si>
  <si>
    <t>Капітальний ремонт арки центрального входу КП "Парк культури і відпочинку" міста Слов`янська (у т.ч. виготовлення проектно-кошторисної документації)</t>
  </si>
  <si>
    <t>Будівництво блочно- модульної котельні на твердому паливі в ЗОШ № 10 по вул. Бульварній, буд.6, м. Словянська, Донецької області (в тому числі проектно-кошторисна документація)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</si>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</sst>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00"/>
    <numFmt numFmtId="179" formatCode="#,##0.0"/>
    <numFmt numFmtId="180" formatCode="_-* #,##0.0_р_._-;\-* #,##0.0_р_._-;_-* &quot;-&quot;??_р_._-;_-@_-"/>
    <numFmt numFmtId="181" formatCode="_-* #,##0.0_р_._-;\-* #,##0.0_р_._-;_-* &quot;-&quot;?_р_._-;_-@_-"/>
    <numFmt numFmtId="182" formatCode="0.0000"/>
    <numFmt numFmtId="183" formatCode="#,##0.0_ ;\-#,##0.0\ "/>
    <numFmt numFmtId="184" formatCode="_-* #,##0.000_р_._-;\-* #,##0.000_р_._-;_-* &quot;-&quot;??_р_._-;_-@_-"/>
    <numFmt numFmtId="185" formatCode="_-* #,##0_р_._-;\-* #,##0_р_._-;_-* &quot;-&quot;??_р_._-;_-@_-"/>
    <numFmt numFmtId="186" formatCode="#,##0.0000"/>
  </numFmts>
  <fonts count="6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0"/>
    </font>
    <font>
      <vertAlign val="superscript"/>
      <sz val="12"/>
      <name val="Times New Roman"/>
      <family val="1"/>
    </font>
    <font>
      <strike/>
      <vertAlign val="superscript"/>
      <sz val="12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ARIAL"/>
      <family val="0"/>
    </font>
    <font>
      <sz val="16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i/>
      <sz val="14"/>
      <name val="Times New Roman"/>
      <family val="1"/>
    </font>
    <font>
      <i/>
      <sz val="16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6"/>
      <name val="Times New Roman"/>
      <family val="1"/>
    </font>
    <font>
      <b/>
      <u val="single"/>
      <sz val="16"/>
      <name val="Times New Roman"/>
      <family val="1"/>
    </font>
    <font>
      <u val="single"/>
      <sz val="14"/>
      <name val="Times New Roman"/>
      <family val="1"/>
    </font>
    <font>
      <b/>
      <u val="single"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4"/>
      <name val="Times New Roman"/>
      <family val="1"/>
    </font>
    <font>
      <b/>
      <sz val="10"/>
      <name val="Arial Cyr"/>
      <family val="0"/>
    </font>
    <font>
      <b/>
      <sz val="9"/>
      <name val="Arial"/>
      <family val="2"/>
    </font>
    <font>
      <b/>
      <sz val="9"/>
      <color indexed="9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i/>
      <sz val="10"/>
      <name val="Arial Cyr"/>
      <family val="0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9" fillId="0" borderId="0">
      <alignment vertical="top"/>
      <protection/>
    </xf>
    <xf numFmtId="0" fontId="44" fillId="0" borderId="6" applyNumberFormat="0" applyFill="0" applyAlignment="0" applyProtection="0"/>
    <xf numFmtId="0" fontId="41" fillId="21" borderId="7" applyNumberFormat="0" applyAlignment="0" applyProtection="0"/>
    <xf numFmtId="0" fontId="30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9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551">
    <xf numFmtId="0" fontId="0" fillId="0" borderId="0" xfId="0" applyAlignment="1">
      <alignment/>
    </xf>
    <xf numFmtId="0" fontId="13" fillId="0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/>
    </xf>
    <xf numFmtId="0" fontId="13" fillId="0" borderId="0" xfId="0" applyNumberFormat="1" applyFont="1" applyFill="1" applyAlignment="1" applyProtection="1">
      <alignment vertical="center"/>
      <protection/>
    </xf>
    <xf numFmtId="0" fontId="13" fillId="0" borderId="0" xfId="0" applyNumberFormat="1" applyFont="1" applyFill="1" applyAlignment="1" applyProtection="1">
      <alignment/>
      <protection/>
    </xf>
    <xf numFmtId="0" fontId="13" fillId="0" borderId="0" xfId="0" applyNumberFormat="1" applyFont="1" applyFill="1" applyAlignment="1" applyProtection="1">
      <alignment wrapText="1"/>
      <protection/>
    </xf>
    <xf numFmtId="0" fontId="13" fillId="0" borderId="0" xfId="0" applyNumberFormat="1" applyFont="1" applyFill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/>
    </xf>
    <xf numFmtId="0" fontId="12" fillId="0" borderId="10" xfId="0" applyNumberFormat="1" applyFont="1" applyFill="1" applyBorder="1" applyAlignment="1" applyProtection="1">
      <alignment horizontal="center" vertical="top"/>
      <protection/>
    </xf>
    <xf numFmtId="0" fontId="12" fillId="0" borderId="0" xfId="0" applyNumberFormat="1" applyFont="1" applyFill="1" applyAlignment="1" applyProtection="1">
      <alignment horizontal="center"/>
      <protection/>
    </xf>
    <xf numFmtId="0" fontId="13" fillId="0" borderId="0" xfId="0" applyFont="1" applyFill="1" applyAlignment="1">
      <alignment horizontal="center"/>
    </xf>
    <xf numFmtId="0" fontId="13" fillId="0" borderId="10" xfId="0" applyNumberFormat="1" applyFont="1" applyFill="1" applyBorder="1" applyAlignment="1" applyProtection="1">
      <alignment horizontal="right" vertical="center"/>
      <protection/>
    </xf>
    <xf numFmtId="49" fontId="20" fillId="0" borderId="11" xfId="0" applyNumberFormat="1" applyFont="1" applyFill="1" applyBorder="1" applyAlignment="1">
      <alignment horizontal="left" vertical="center" wrapText="1"/>
    </xf>
    <xf numFmtId="49" fontId="20" fillId="0" borderId="12" xfId="0" applyNumberFormat="1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wrapText="1"/>
    </xf>
    <xf numFmtId="49" fontId="20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49" fontId="17" fillId="0" borderId="11" xfId="0" applyNumberFormat="1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 wrapText="1"/>
    </xf>
    <xf numFmtId="49" fontId="17" fillId="0" borderId="13" xfId="0" applyNumberFormat="1" applyFont="1" applyFill="1" applyBorder="1" applyAlignment="1">
      <alignment horizontal="left" vertical="center" wrapText="1"/>
    </xf>
    <xf numFmtId="49" fontId="13" fillId="0" borderId="11" xfId="0" applyNumberFormat="1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top" wrapText="1"/>
    </xf>
    <xf numFmtId="49" fontId="17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wrapText="1"/>
    </xf>
    <xf numFmtId="0" fontId="12" fillId="0" borderId="11" xfId="0" applyFont="1" applyFill="1" applyBorder="1" applyAlignment="1">
      <alignment horizontal="left" wrapText="1"/>
    </xf>
    <xf numFmtId="49" fontId="27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wrapText="1"/>
      <protection/>
    </xf>
    <xf numFmtId="0" fontId="1" fillId="0" borderId="0" xfId="0" applyFont="1" applyFill="1" applyAlignment="1">
      <alignment/>
    </xf>
    <xf numFmtId="49" fontId="13" fillId="0" borderId="13" xfId="0" applyNumberFormat="1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179" fontId="18" fillId="0" borderId="11" xfId="50" applyNumberFormat="1" applyFont="1" applyFill="1" applyBorder="1" applyAlignment="1">
      <alignment horizontal="right" vertical="top"/>
      <protection/>
    </xf>
    <xf numFmtId="179" fontId="21" fillId="0" borderId="11" xfId="50" applyNumberFormat="1" applyFont="1" applyFill="1" applyBorder="1" applyAlignment="1">
      <alignment horizontal="right" vertical="top"/>
      <protection/>
    </xf>
    <xf numFmtId="3" fontId="21" fillId="0" borderId="11" xfId="50" applyNumberFormat="1" applyFont="1" applyFill="1" applyBorder="1" applyAlignment="1">
      <alignment horizontal="right" vertical="top"/>
      <protection/>
    </xf>
    <xf numFmtId="179" fontId="13" fillId="0" borderId="11" xfId="50" applyNumberFormat="1" applyFont="1" applyFill="1" applyBorder="1" applyAlignment="1">
      <alignment horizontal="right" vertical="center"/>
      <protection/>
    </xf>
    <xf numFmtId="179" fontId="23" fillId="0" borderId="11" xfId="50" applyNumberFormat="1" applyFont="1" applyFill="1" applyBorder="1" applyAlignment="1">
      <alignment horizontal="right" vertical="center"/>
      <protection/>
    </xf>
    <xf numFmtId="179" fontId="11" fillId="0" borderId="11" xfId="50" applyNumberFormat="1" applyFont="1" applyFill="1" applyBorder="1" applyAlignment="1">
      <alignment horizontal="right" vertical="top"/>
      <protection/>
    </xf>
    <xf numFmtId="179" fontId="13" fillId="0" borderId="11" xfId="50" applyNumberFormat="1" applyFont="1" applyFill="1" applyBorder="1" applyAlignment="1">
      <alignment horizontal="right" vertical="top"/>
      <protection/>
    </xf>
    <xf numFmtId="49" fontId="11" fillId="0" borderId="11" xfId="50" applyNumberFormat="1" applyFont="1" applyFill="1" applyBorder="1" applyAlignment="1">
      <alignment horizontal="right" vertical="top"/>
      <protection/>
    </xf>
    <xf numFmtId="49" fontId="21" fillId="0" borderId="11" xfId="50" applyNumberFormat="1" applyFont="1" applyFill="1" applyBorder="1" applyAlignment="1">
      <alignment horizontal="right" vertical="top"/>
      <protection/>
    </xf>
    <xf numFmtId="179" fontId="22" fillId="0" borderId="11" xfId="50" applyNumberFormat="1" applyFont="1" applyFill="1" applyBorder="1" applyAlignment="1">
      <alignment horizontal="right" vertical="top"/>
      <protection/>
    </xf>
    <xf numFmtId="179" fontId="25" fillId="0" borderId="11" xfId="50" applyNumberFormat="1" applyFont="1" applyFill="1" applyBorder="1" applyAlignment="1">
      <alignment horizontal="right" vertical="top"/>
      <protection/>
    </xf>
    <xf numFmtId="179" fontId="24" fillId="0" borderId="11" xfId="50" applyNumberFormat="1" applyFont="1" applyFill="1" applyBorder="1" applyAlignment="1">
      <alignment horizontal="right" vertical="top"/>
      <protection/>
    </xf>
    <xf numFmtId="49" fontId="10" fillId="0" borderId="0" xfId="0" applyNumberFormat="1" applyFont="1" applyFill="1" applyBorder="1" applyAlignment="1">
      <alignment horizontal="center" vertical="center" wrapText="1"/>
    </xf>
    <xf numFmtId="49" fontId="20" fillId="0" borderId="13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left" vertical="center" wrapText="1"/>
    </xf>
    <xf numFmtId="179" fontId="21" fillId="0" borderId="15" xfId="50" applyNumberFormat="1" applyFont="1" applyFill="1" applyBorder="1" applyAlignment="1">
      <alignment horizontal="right" vertical="top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/>
      <protection/>
    </xf>
    <xf numFmtId="0" fontId="13" fillId="0" borderId="17" xfId="0" applyNumberFormat="1" applyFont="1" applyFill="1" applyBorder="1" applyAlignment="1" applyProtection="1">
      <alignment/>
      <protection/>
    </xf>
    <xf numFmtId="0" fontId="13" fillId="0" borderId="14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Alignment="1" applyProtection="1">
      <alignment vertical="center"/>
      <protection/>
    </xf>
    <xf numFmtId="0" fontId="13" fillId="0" borderId="0" xfId="0" applyFont="1" applyFill="1" applyAlignment="1">
      <alignment vertical="center"/>
    </xf>
    <xf numFmtId="0" fontId="13" fillId="0" borderId="0" xfId="0" applyNumberFormat="1" applyFont="1" applyFill="1" applyAlignment="1" applyProtection="1">
      <alignment/>
      <protection/>
    </xf>
    <xf numFmtId="49" fontId="20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179" fontId="21" fillId="0" borderId="11" xfId="50" applyNumberFormat="1" applyFont="1" applyFill="1" applyBorder="1" applyAlignment="1">
      <alignment horizontal="right" vertical="top"/>
      <protection/>
    </xf>
    <xf numFmtId="179" fontId="13" fillId="0" borderId="11" xfId="50" applyNumberFormat="1" applyFont="1" applyFill="1" applyBorder="1" applyAlignment="1">
      <alignment horizontal="right" vertical="top"/>
      <protection/>
    </xf>
    <xf numFmtId="0" fontId="13" fillId="0" borderId="0" xfId="0" applyFont="1" applyFill="1" applyAlignment="1">
      <alignment/>
    </xf>
    <xf numFmtId="3" fontId="22" fillId="0" borderId="11" xfId="50" applyNumberFormat="1" applyFont="1" applyFill="1" applyBorder="1" applyAlignment="1">
      <alignment horizontal="right" vertical="top"/>
      <protection/>
    </xf>
    <xf numFmtId="0" fontId="13" fillId="0" borderId="15" xfId="0" applyFont="1" applyFill="1" applyBorder="1" applyAlignment="1">
      <alignment vertical="top" wrapText="1"/>
    </xf>
    <xf numFmtId="179" fontId="22" fillId="0" borderId="15" xfId="50" applyNumberFormat="1" applyFont="1" applyFill="1" applyBorder="1" applyAlignment="1">
      <alignment horizontal="right" vertical="top"/>
      <protection/>
    </xf>
    <xf numFmtId="0" fontId="13" fillId="0" borderId="18" xfId="0" applyFont="1" applyFill="1" applyBorder="1" applyAlignment="1">
      <alignment vertical="top" wrapText="1"/>
    </xf>
    <xf numFmtId="49" fontId="13" fillId="0" borderId="13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top" wrapText="1"/>
    </xf>
    <xf numFmtId="0" fontId="20" fillId="0" borderId="11" xfId="0" applyFont="1" applyFill="1" applyBorder="1" applyAlignment="1">
      <alignment horizontal="left" wrapText="1"/>
    </xf>
    <xf numFmtId="3" fontId="21" fillId="0" borderId="19" xfId="50" applyNumberFormat="1" applyFont="1" applyFill="1" applyBorder="1" applyAlignment="1">
      <alignment horizontal="right" vertical="top"/>
      <protection/>
    </xf>
    <xf numFmtId="3" fontId="21" fillId="0" borderId="20" xfId="50" applyNumberFormat="1" applyFont="1" applyFill="1" applyBorder="1" applyAlignment="1">
      <alignment horizontal="right" vertical="top"/>
      <protection/>
    </xf>
    <xf numFmtId="179" fontId="21" fillId="0" borderId="21" xfId="50" applyNumberFormat="1" applyFont="1" applyFill="1" applyBorder="1" applyAlignment="1">
      <alignment horizontal="right" vertical="top"/>
      <protection/>
    </xf>
    <xf numFmtId="179" fontId="21" fillId="0" borderId="19" xfId="50" applyNumberFormat="1" applyFont="1" applyFill="1" applyBorder="1" applyAlignment="1">
      <alignment horizontal="right" vertical="top"/>
      <protection/>
    </xf>
    <xf numFmtId="3" fontId="21" fillId="0" borderId="21" xfId="50" applyNumberFormat="1" applyFont="1" applyFill="1" applyBorder="1" applyAlignment="1">
      <alignment horizontal="right" vertical="top"/>
      <protection/>
    </xf>
    <xf numFmtId="49" fontId="13" fillId="0" borderId="11" xfId="0" applyNumberFormat="1" applyFont="1" applyFill="1" applyBorder="1" applyAlignment="1">
      <alignment horizontal="center" vertical="center" wrapText="1"/>
    </xf>
    <xf numFmtId="179" fontId="11" fillId="0" borderId="11" xfId="50" applyNumberFormat="1" applyFont="1" applyFill="1" applyBorder="1" applyAlignment="1">
      <alignment horizontal="right" vertical="top"/>
      <protection/>
    </xf>
    <xf numFmtId="49" fontId="13" fillId="0" borderId="0" xfId="0" applyNumberFormat="1" applyFont="1" applyFill="1" applyAlignment="1" applyProtection="1">
      <alignment/>
      <protection/>
    </xf>
    <xf numFmtId="49" fontId="13" fillId="0" borderId="0" xfId="0" applyNumberFormat="1" applyFont="1" applyFill="1" applyAlignment="1">
      <alignment/>
    </xf>
    <xf numFmtId="0" fontId="13" fillId="0" borderId="0" xfId="0" applyNumberFormat="1" applyFont="1" applyFill="1" applyAlignment="1" applyProtection="1">
      <alignment horizontal="center"/>
      <protection/>
    </xf>
    <xf numFmtId="0" fontId="6" fillId="0" borderId="15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49" fontId="20" fillId="0" borderId="13" xfId="0" applyNumberFormat="1" applyFont="1" applyFill="1" applyBorder="1" applyAlignment="1">
      <alignment horizontal="left" vertical="center" wrapText="1"/>
    </xf>
    <xf numFmtId="179" fontId="18" fillId="0" borderId="11" xfId="0" applyNumberFormat="1" applyFont="1" applyFill="1" applyBorder="1" applyAlignment="1">
      <alignment horizontal="right" vertical="justify"/>
    </xf>
    <xf numFmtId="179" fontId="1" fillId="0" borderId="0" xfId="0" applyNumberFormat="1" applyFont="1" applyFill="1" applyAlignment="1" applyProtection="1">
      <alignment/>
      <protection/>
    </xf>
    <xf numFmtId="179" fontId="1" fillId="0" borderId="22" xfId="0" applyNumberFormat="1" applyFont="1" applyFill="1" applyBorder="1" applyAlignment="1" applyProtection="1">
      <alignment/>
      <protection/>
    </xf>
    <xf numFmtId="0" fontId="17" fillId="0" borderId="10" xfId="0" applyFont="1" applyFill="1" applyBorder="1" applyAlignment="1">
      <alignment vertical="top" wrapText="1"/>
    </xf>
    <xf numFmtId="0" fontId="17" fillId="0" borderId="11" xfId="0" applyFont="1" applyFill="1" applyBorder="1" applyAlignment="1">
      <alignment vertical="top" wrapText="1"/>
    </xf>
    <xf numFmtId="49" fontId="17" fillId="0" borderId="12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wrapText="1"/>
    </xf>
    <xf numFmtId="179" fontId="21" fillId="0" borderId="11" xfId="50" applyNumberFormat="1" applyFont="1" applyFill="1" applyBorder="1" applyAlignment="1">
      <alignment horizontal="right" vertical="top"/>
      <protection/>
    </xf>
    <xf numFmtId="0" fontId="12" fillId="0" borderId="0" xfId="0" applyNumberFormat="1" applyFont="1" applyFill="1" applyAlignment="1" applyProtection="1">
      <alignment/>
      <protection/>
    </xf>
    <xf numFmtId="49" fontId="12" fillId="0" borderId="12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49" fontId="13" fillId="0" borderId="12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right" vertical="center" wrapText="1"/>
    </xf>
    <xf numFmtId="49" fontId="23" fillId="0" borderId="11" xfId="0" applyNumberFormat="1" applyFont="1" applyFill="1" applyBorder="1" applyAlignment="1">
      <alignment vertical="center" wrapText="1"/>
    </xf>
    <xf numFmtId="0" fontId="17" fillId="0" borderId="0" xfId="0" applyNumberFormat="1" applyFont="1" applyFill="1" applyAlignment="1" applyProtection="1">
      <alignment/>
      <protection/>
    </xf>
    <xf numFmtId="0" fontId="17" fillId="0" borderId="0" xfId="0" applyFont="1" applyFill="1" applyAlignment="1">
      <alignment/>
    </xf>
    <xf numFmtId="49" fontId="23" fillId="0" borderId="11" xfId="0" applyNumberFormat="1" applyFont="1" applyFill="1" applyBorder="1" applyAlignment="1">
      <alignment horizontal="center" vertical="center" wrapText="1"/>
    </xf>
    <xf numFmtId="49" fontId="23" fillId="0" borderId="19" xfId="0" applyNumberFormat="1" applyFont="1" applyFill="1" applyBorder="1" applyAlignment="1">
      <alignment horizontal="right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top" wrapText="1"/>
    </xf>
    <xf numFmtId="49" fontId="23" fillId="0" borderId="19" xfId="0" applyNumberFormat="1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left" vertical="top" wrapText="1"/>
    </xf>
    <xf numFmtId="49" fontId="23" fillId="0" borderId="21" xfId="0" applyNumberFormat="1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left" wrapText="1"/>
    </xf>
    <xf numFmtId="0" fontId="23" fillId="0" borderId="15" xfId="64" applyFont="1" applyFill="1" applyBorder="1" applyAlignment="1">
      <alignment vertical="top" wrapText="1"/>
      <protection/>
    </xf>
    <xf numFmtId="49" fontId="12" fillId="0" borderId="13" xfId="0" applyNumberFormat="1" applyFont="1" applyFill="1" applyBorder="1" applyAlignment="1">
      <alignment horizontal="center" vertical="center" wrapText="1"/>
    </xf>
    <xf numFmtId="179" fontId="11" fillId="0" borderId="15" xfId="50" applyNumberFormat="1" applyFont="1" applyFill="1" applyBorder="1" applyAlignment="1">
      <alignment horizontal="right" vertical="top"/>
      <protection/>
    </xf>
    <xf numFmtId="0" fontId="13" fillId="0" borderId="11" xfId="0" applyFont="1" applyFill="1" applyBorder="1" applyAlignment="1">
      <alignment vertical="top" wrapText="1"/>
    </xf>
    <xf numFmtId="49" fontId="13" fillId="0" borderId="11" xfId="0" applyNumberFormat="1" applyFont="1" applyFill="1" applyBorder="1" applyAlignment="1">
      <alignment horizontal="right" vertical="center" wrapText="1"/>
    </xf>
    <xf numFmtId="0" fontId="23" fillId="0" borderId="11" xfId="0" applyFont="1" applyFill="1" applyBorder="1" applyAlignment="1">
      <alignment horizontal="left" vertical="center" wrapText="1"/>
    </xf>
    <xf numFmtId="49" fontId="13" fillId="0" borderId="11" xfId="0" applyNumberFormat="1" applyFont="1" applyFill="1" applyBorder="1" applyAlignment="1">
      <alignment horizontal="right" vertical="center" wrapText="1"/>
    </xf>
    <xf numFmtId="0" fontId="17" fillId="0" borderId="0" xfId="0" applyNumberFormat="1" applyFont="1" applyFill="1" applyAlignment="1" applyProtection="1">
      <alignment/>
      <protection/>
    </xf>
    <xf numFmtId="49" fontId="17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vertical="center" wrapText="1"/>
    </xf>
    <xf numFmtId="179" fontId="18" fillId="0" borderId="11" xfId="50" applyNumberFormat="1" applyFont="1" applyFill="1" applyBorder="1" applyAlignment="1">
      <alignment horizontal="right" vertical="top"/>
      <protection/>
    </xf>
    <xf numFmtId="0" fontId="17" fillId="0" borderId="0" xfId="0" applyFont="1" applyFill="1" applyAlignment="1">
      <alignment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20" fillId="0" borderId="0" xfId="0" applyNumberFormat="1" applyFont="1" applyFill="1" applyAlignment="1" applyProtection="1">
      <alignment/>
      <protection/>
    </xf>
    <xf numFmtId="49" fontId="17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vertical="center" wrapText="1"/>
    </xf>
    <xf numFmtId="179" fontId="22" fillId="0" borderId="11" xfId="50" applyNumberFormat="1" applyFont="1" applyFill="1" applyBorder="1" applyAlignment="1">
      <alignment horizontal="right" vertical="top"/>
      <protection/>
    </xf>
    <xf numFmtId="0" fontId="20" fillId="0" borderId="0" xfId="0" applyFont="1" applyFill="1" applyAlignment="1">
      <alignment/>
    </xf>
    <xf numFmtId="179" fontId="12" fillId="0" borderId="11" xfId="50" applyNumberFormat="1" applyFont="1" applyFill="1" applyBorder="1" applyAlignment="1">
      <alignment horizontal="right" vertical="top"/>
      <protection/>
    </xf>
    <xf numFmtId="0" fontId="23" fillId="0" borderId="18" xfId="0" applyFont="1" applyFill="1" applyBorder="1" applyAlignment="1">
      <alignment vertical="top" wrapText="1"/>
    </xf>
    <xf numFmtId="0" fontId="17" fillId="0" borderId="15" xfId="0" applyFont="1" applyFill="1" applyBorder="1" applyAlignment="1">
      <alignment horizontal="left" vertical="top" wrapText="1"/>
    </xf>
    <xf numFmtId="179" fontId="18" fillId="0" borderId="15" xfId="50" applyNumberFormat="1" applyFont="1" applyFill="1" applyBorder="1" applyAlignment="1">
      <alignment horizontal="right" vertical="top"/>
      <protection/>
    </xf>
    <xf numFmtId="179" fontId="17" fillId="0" borderId="11" xfId="50" applyNumberFormat="1" applyFont="1" applyFill="1" applyBorder="1" applyAlignment="1">
      <alignment horizontal="right" vertical="top"/>
      <protection/>
    </xf>
    <xf numFmtId="49" fontId="26" fillId="0" borderId="11" xfId="0" applyNumberFormat="1" applyFont="1" applyFill="1" applyBorder="1" applyAlignment="1">
      <alignment horizontal="left" vertical="center" wrapText="1"/>
    </xf>
    <xf numFmtId="49" fontId="26" fillId="0" borderId="14" xfId="0" applyNumberFormat="1" applyFont="1" applyFill="1" applyBorder="1" applyAlignment="1">
      <alignment horizontal="left" vertical="center" wrapText="1"/>
    </xf>
    <xf numFmtId="49" fontId="26" fillId="0" borderId="13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right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49" fontId="26" fillId="0" borderId="14" xfId="0" applyNumberFormat="1" applyFont="1" applyFill="1" applyBorder="1" applyAlignment="1">
      <alignment horizontal="center" vertical="center" wrapText="1"/>
    </xf>
    <xf numFmtId="49" fontId="17" fillId="0" borderId="14" xfId="0" applyNumberFormat="1" applyFont="1" applyFill="1" applyBorder="1" applyAlignment="1">
      <alignment horizontal="center" vertical="center" wrapText="1"/>
    </xf>
    <xf numFmtId="49" fontId="17" fillId="0" borderId="12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179" fontId="3" fillId="0" borderId="11" xfId="0" applyNumberFormat="1" applyFont="1" applyBorder="1" applyAlignment="1">
      <alignment horizontal="right" wrapText="1" indent="1"/>
    </xf>
    <xf numFmtId="0" fontId="48" fillId="0" borderId="0" xfId="0" applyFont="1" applyAlignment="1">
      <alignment/>
    </xf>
    <xf numFmtId="179" fontId="3" fillId="0" borderId="11" xfId="0" applyNumberFormat="1" applyFont="1" applyFill="1" applyBorder="1" applyAlignment="1">
      <alignment horizontal="right" wrapText="1" indent="1"/>
    </xf>
    <xf numFmtId="179" fontId="50" fillId="0" borderId="11" xfId="0" applyNumberFormat="1" applyFont="1" applyBorder="1" applyAlignment="1">
      <alignment horizontal="right" wrapText="1" inden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179" fontId="2" fillId="0" borderId="11" xfId="0" applyNumberFormat="1" applyFont="1" applyFill="1" applyBorder="1" applyAlignment="1">
      <alignment horizontal="right" wrapText="1" indent="1"/>
    </xf>
    <xf numFmtId="179" fontId="2" fillId="0" borderId="11" xfId="0" applyNumberFormat="1" applyFont="1" applyBorder="1" applyAlignment="1">
      <alignment horizontal="right" wrapText="1" indent="1"/>
    </xf>
    <xf numFmtId="0" fontId="0" fillId="0" borderId="0" xfId="0" applyFont="1" applyAlignment="1">
      <alignment/>
    </xf>
    <xf numFmtId="0" fontId="51" fillId="0" borderId="11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left" vertical="top" wrapText="1"/>
    </xf>
    <xf numFmtId="179" fontId="52" fillId="0" borderId="11" xfId="0" applyNumberFormat="1" applyFont="1" applyBorder="1" applyAlignment="1">
      <alignment horizontal="right" wrapText="1" indent="1"/>
    </xf>
    <xf numFmtId="0" fontId="53" fillId="0" borderId="0" xfId="0" applyFont="1" applyAlignment="1">
      <alignment/>
    </xf>
    <xf numFmtId="0" fontId="3" fillId="0" borderId="11" xfId="0" applyFont="1" applyBorder="1" applyAlignment="1">
      <alignment horizontal="left" vertical="top" wrapText="1"/>
    </xf>
    <xf numFmtId="179" fontId="4" fillId="0" borderId="11" xfId="0" applyNumberFormat="1" applyFont="1" applyBorder="1" applyAlignment="1">
      <alignment horizontal="right" wrapText="1" indent="1"/>
    </xf>
    <xf numFmtId="179" fontId="1" fillId="0" borderId="11" xfId="0" applyNumberFormat="1" applyFont="1" applyBorder="1" applyAlignment="1" applyProtection="1">
      <alignment horizontal="right" wrapText="1" indent="1"/>
      <protection locked="0"/>
    </xf>
    <xf numFmtId="179" fontId="4" fillId="0" borderId="11" xfId="0" applyNumberFormat="1" applyFont="1" applyBorder="1" applyAlignment="1" applyProtection="1">
      <alignment horizontal="right" wrapText="1" indent="1"/>
      <protection locked="0"/>
    </xf>
    <xf numFmtId="179" fontId="51" fillId="0" borderId="11" xfId="0" applyNumberFormat="1" applyFont="1" applyFill="1" applyBorder="1" applyAlignment="1" applyProtection="1">
      <alignment horizontal="right" wrapText="1" indent="1"/>
      <protection locked="0"/>
    </xf>
    <xf numFmtId="179" fontId="51" fillId="0" borderId="11" xfId="0" applyNumberFormat="1" applyFont="1" applyBorder="1" applyAlignment="1" applyProtection="1">
      <alignment horizontal="right" wrapText="1" indent="1"/>
      <protection locked="0"/>
    </xf>
    <xf numFmtId="0" fontId="1" fillId="0" borderId="11" xfId="0" applyFont="1" applyBorder="1" applyAlignment="1">
      <alignment horizontal="left" vertical="top"/>
    </xf>
    <xf numFmtId="0" fontId="51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51" fillId="0" borderId="11" xfId="0" applyFont="1" applyBorder="1" applyAlignment="1">
      <alignment horizontal="center" vertical="top"/>
    </xf>
    <xf numFmtId="179" fontId="1" fillId="0" borderId="11" xfId="0" applyNumberFormat="1" applyFont="1" applyFill="1" applyBorder="1" applyAlignment="1" applyProtection="1">
      <alignment horizontal="right" wrapText="1" indent="1"/>
      <protection locked="0"/>
    </xf>
    <xf numFmtId="179" fontId="4" fillId="0" borderId="11" xfId="0" applyNumberFormat="1" applyFont="1" applyFill="1" applyBorder="1" applyAlignment="1" applyProtection="1">
      <alignment horizontal="right" wrapText="1" indent="1"/>
      <protection locked="0"/>
    </xf>
    <xf numFmtId="179" fontId="3" fillId="0" borderId="11" xfId="0" applyNumberFormat="1" applyFont="1" applyFill="1" applyBorder="1" applyAlignment="1" applyProtection="1">
      <alignment horizontal="right" wrapText="1" indent="1"/>
      <protection locked="0"/>
    </xf>
    <xf numFmtId="0" fontId="1" fillId="0" borderId="11" xfId="0" applyNumberFormat="1" applyFont="1" applyBorder="1" applyAlignment="1">
      <alignment horizontal="left" vertical="top" wrapText="1"/>
    </xf>
    <xf numFmtId="0" fontId="54" fillId="0" borderId="11" xfId="0" applyFont="1" applyBorder="1" applyAlignment="1">
      <alignment horizontal="justify" wrapText="1"/>
    </xf>
    <xf numFmtId="0" fontId="55" fillId="0" borderId="23" xfId="0" applyFont="1" applyBorder="1" applyAlignment="1">
      <alignment horizontal="center" vertical="top" wrapText="1"/>
    </xf>
    <xf numFmtId="0" fontId="55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/>
    </xf>
    <xf numFmtId="0" fontId="1" fillId="0" borderId="23" xfId="0" applyFont="1" applyBorder="1" applyAlignment="1">
      <alignment/>
    </xf>
    <xf numFmtId="176" fontId="0" fillId="0" borderId="23" xfId="0" applyNumberFormat="1" applyBorder="1" applyAlignment="1">
      <alignment horizontal="center"/>
    </xf>
    <xf numFmtId="176" fontId="0" fillId="0" borderId="24" xfId="0" applyNumberForma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5" fillId="0" borderId="25" xfId="0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176" fontId="0" fillId="0" borderId="27" xfId="0" applyNumberForma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29" xfId="0" applyNumberForma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/>
    </xf>
    <xf numFmtId="176" fontId="0" fillId="0" borderId="32" xfId="0" applyNumberForma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wrapText="1"/>
    </xf>
    <xf numFmtId="176" fontId="0" fillId="0" borderId="35" xfId="0" applyNumberFormat="1" applyBorder="1" applyAlignment="1">
      <alignment horizontal="center"/>
    </xf>
    <xf numFmtId="0" fontId="56" fillId="0" borderId="23" xfId="0" applyFont="1" applyBorder="1" applyAlignment="1">
      <alignment horizontal="justify"/>
    </xf>
    <xf numFmtId="0" fontId="10" fillId="0" borderId="23" xfId="0" applyFont="1" applyBorder="1" applyAlignment="1">
      <alignment horizontal="justify"/>
    </xf>
    <xf numFmtId="0" fontId="10" fillId="0" borderId="12" xfId="0" applyFont="1" applyBorder="1" applyAlignment="1">
      <alignment horizontal="justify"/>
    </xf>
    <xf numFmtId="0" fontId="56" fillId="0" borderId="23" xfId="0" applyFont="1" applyBorder="1" applyAlignment="1">
      <alignment horizontal="justify" vertical="top" wrapText="1"/>
    </xf>
    <xf numFmtId="0" fontId="0" fillId="0" borderId="0" xfId="56">
      <alignment/>
      <protection/>
    </xf>
    <xf numFmtId="0" fontId="0" fillId="0" borderId="0" xfId="56" applyAlignment="1">
      <alignment horizontal="center"/>
      <protection/>
    </xf>
    <xf numFmtId="0" fontId="3" fillId="0" borderId="0" xfId="56" applyFont="1">
      <alignment/>
      <protection/>
    </xf>
    <xf numFmtId="0" fontId="0" fillId="0" borderId="0" xfId="56" applyFill="1" applyAlignment="1">
      <alignment horizontal="center"/>
      <protection/>
    </xf>
    <xf numFmtId="0" fontId="2" fillId="0" borderId="0" xfId="56" applyFont="1">
      <alignment/>
      <protection/>
    </xf>
    <xf numFmtId="0" fontId="1" fillId="0" borderId="0" xfId="56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8" fillId="0" borderId="0" xfId="56" applyFont="1" applyAlignment="1">
      <alignment horizontal="center"/>
      <protection/>
    </xf>
    <xf numFmtId="0" fontId="0" fillId="0" borderId="0" xfId="56" applyFont="1" applyFill="1" applyAlignment="1">
      <alignment horizontal="center"/>
      <protection/>
    </xf>
    <xf numFmtId="0" fontId="57" fillId="0" borderId="36" xfId="56" applyFont="1" applyBorder="1" applyAlignment="1">
      <alignment horizontal="center" vertical="top" wrapText="1"/>
      <protection/>
    </xf>
    <xf numFmtId="0" fontId="3" fillId="0" borderId="37" xfId="56" applyFont="1" applyBorder="1" applyAlignment="1">
      <alignment horizontal="center" vertical="top" wrapText="1"/>
      <protection/>
    </xf>
    <xf numFmtId="0" fontId="3" fillId="0" borderId="38" xfId="56" applyFont="1" applyBorder="1" applyAlignment="1">
      <alignment horizontal="center" vertical="top" wrapText="1"/>
      <protection/>
    </xf>
    <xf numFmtId="0" fontId="3" fillId="0" borderId="36" xfId="56" applyFont="1" applyFill="1" applyBorder="1" applyAlignment="1">
      <alignment horizontal="center" vertical="top" wrapText="1"/>
      <protection/>
    </xf>
    <xf numFmtId="0" fontId="1" fillId="0" borderId="26" xfId="56" applyFont="1" applyBorder="1" applyAlignment="1">
      <alignment horizontal="center" vertical="center" wrapText="1"/>
      <protection/>
    </xf>
    <xf numFmtId="0" fontId="4" fillId="0" borderId="12" xfId="56" applyFont="1" applyBorder="1" applyAlignment="1">
      <alignment horizontal="center" vertical="center" wrapText="1"/>
      <protection/>
    </xf>
    <xf numFmtId="0" fontId="1" fillId="0" borderId="12" xfId="56" applyFont="1" applyBorder="1" applyAlignment="1">
      <alignment horizontal="center" wrapText="1"/>
      <protection/>
    </xf>
    <xf numFmtId="179" fontId="1" fillId="0" borderId="27" xfId="56" applyNumberFormat="1" applyFont="1" applyBorder="1" applyAlignment="1">
      <alignment horizontal="center" wrapText="1"/>
      <protection/>
    </xf>
    <xf numFmtId="179" fontId="1" fillId="0" borderId="39" xfId="56" applyNumberFormat="1" applyFont="1" applyFill="1" applyBorder="1" applyAlignment="1">
      <alignment horizontal="center" wrapText="1"/>
      <protection/>
    </xf>
    <xf numFmtId="0" fontId="2" fillId="0" borderId="28" xfId="56" applyFont="1" applyBorder="1" applyAlignment="1">
      <alignment horizontal="center" vertical="center" wrapText="1"/>
      <protection/>
    </xf>
    <xf numFmtId="0" fontId="2" fillId="0" borderId="11" xfId="56" applyFont="1" applyBorder="1" applyAlignment="1">
      <alignment horizontal="center" vertical="center" wrapText="1"/>
      <protection/>
    </xf>
    <xf numFmtId="0" fontId="4" fillId="0" borderId="11" xfId="56" applyFont="1" applyBorder="1" applyAlignment="1">
      <alignment horizontal="center" wrapText="1"/>
      <protection/>
    </xf>
    <xf numFmtId="179" fontId="4" fillId="0" borderId="29" xfId="56" applyNumberFormat="1" applyFont="1" applyBorder="1" applyAlignment="1">
      <alignment horizontal="center" wrapText="1"/>
      <protection/>
    </xf>
    <xf numFmtId="179" fontId="4" fillId="0" borderId="40" xfId="56" applyNumberFormat="1" applyFont="1" applyFill="1" applyBorder="1" applyAlignment="1">
      <alignment horizontal="center" wrapText="1"/>
      <protection/>
    </xf>
    <xf numFmtId="1" fontId="2" fillId="0" borderId="28" xfId="56" applyNumberFormat="1" applyFont="1" applyBorder="1" applyAlignment="1">
      <alignment horizontal="center" vertical="center" wrapText="1"/>
      <protection/>
    </xf>
    <xf numFmtId="0" fontId="3" fillId="0" borderId="11" xfId="56" applyFont="1" applyBorder="1" applyAlignment="1">
      <alignment horizontal="center" vertical="center" wrapText="1"/>
      <protection/>
    </xf>
    <xf numFmtId="0" fontId="1" fillId="0" borderId="11" xfId="56" applyFont="1" applyBorder="1" applyAlignment="1">
      <alignment horizontal="center" wrapText="1"/>
      <protection/>
    </xf>
    <xf numFmtId="179" fontId="1" fillId="0" borderId="29" xfId="56" applyNumberFormat="1" applyFont="1" applyBorder="1" applyAlignment="1">
      <alignment horizontal="center" wrapText="1"/>
      <protection/>
    </xf>
    <xf numFmtId="179" fontId="1" fillId="0" borderId="40" xfId="56" applyNumberFormat="1" applyFont="1" applyFill="1" applyBorder="1" applyAlignment="1">
      <alignment horizontal="center" wrapText="1"/>
      <protection/>
    </xf>
    <xf numFmtId="0" fontId="2" fillId="0" borderId="30" xfId="56" applyFont="1" applyBorder="1" applyAlignment="1">
      <alignment horizontal="center" vertical="center" wrapText="1"/>
      <protection/>
    </xf>
    <xf numFmtId="0" fontId="2" fillId="0" borderId="31" xfId="56" applyFont="1" applyBorder="1" applyAlignment="1">
      <alignment horizontal="center" vertical="center" wrapText="1"/>
      <protection/>
    </xf>
    <xf numFmtId="0" fontId="4" fillId="0" borderId="31" xfId="56" applyFont="1" applyBorder="1" applyAlignment="1">
      <alignment horizontal="center" wrapText="1"/>
      <protection/>
    </xf>
    <xf numFmtId="179" fontId="4" fillId="0" borderId="41" xfId="56" applyNumberFormat="1" applyFont="1" applyBorder="1" applyAlignment="1">
      <alignment horizontal="center" wrapText="1"/>
      <protection/>
    </xf>
    <xf numFmtId="179" fontId="4" fillId="0" borderId="42" xfId="56" applyNumberFormat="1" applyFont="1" applyFill="1" applyBorder="1" applyAlignment="1">
      <alignment horizontal="center" wrapText="1"/>
      <protection/>
    </xf>
    <xf numFmtId="0" fontId="4" fillId="0" borderId="34" xfId="56" applyFont="1" applyBorder="1" applyAlignment="1">
      <alignment horizontal="center" vertical="center" wrapText="1"/>
      <protection/>
    </xf>
    <xf numFmtId="0" fontId="4" fillId="0" borderId="34" xfId="56" applyFont="1" applyBorder="1" applyAlignment="1">
      <alignment horizontal="center" wrapText="1"/>
      <protection/>
    </xf>
    <xf numFmtId="0" fontId="1" fillId="0" borderId="43" xfId="56" applyFont="1" applyBorder="1" applyAlignment="1">
      <alignment horizontal="center" wrapText="1"/>
      <protection/>
    </xf>
    <xf numFmtId="0" fontId="1" fillId="0" borderId="44" xfId="56" applyFont="1" applyFill="1" applyBorder="1" applyAlignment="1">
      <alignment horizontal="center" wrapText="1"/>
      <protection/>
    </xf>
    <xf numFmtId="0" fontId="1" fillId="0" borderId="45" xfId="56" applyFont="1" applyBorder="1" applyAlignment="1">
      <alignment horizontal="center" vertical="center" wrapText="1"/>
      <protection/>
    </xf>
    <xf numFmtId="0" fontId="1" fillId="0" borderId="19" xfId="56" applyFont="1" applyBorder="1" applyAlignment="1">
      <alignment horizontal="center" vertical="center" wrapText="1"/>
      <protection/>
    </xf>
    <xf numFmtId="0" fontId="1" fillId="0" borderId="20" xfId="56" applyFont="1" applyBorder="1" applyAlignment="1">
      <alignment horizontal="center" wrapText="1"/>
      <protection/>
    </xf>
    <xf numFmtId="0" fontId="1" fillId="0" borderId="46" xfId="56" applyFont="1" applyBorder="1" applyAlignment="1">
      <alignment horizontal="center" wrapText="1"/>
      <protection/>
    </xf>
    <xf numFmtId="0" fontId="1" fillId="0" borderId="47" xfId="56" applyFont="1" applyFill="1" applyBorder="1" applyAlignment="1">
      <alignment horizontal="center" wrapText="1"/>
      <protection/>
    </xf>
    <xf numFmtId="0" fontId="1" fillId="0" borderId="33" xfId="56" applyFont="1" applyBorder="1" applyAlignment="1">
      <alignment horizontal="center" vertical="center" wrapText="1"/>
      <protection/>
    </xf>
    <xf numFmtId="0" fontId="1" fillId="0" borderId="34" xfId="56" applyFont="1" applyBorder="1" applyAlignment="1">
      <alignment horizontal="center" vertical="center" wrapText="1"/>
      <protection/>
    </xf>
    <xf numFmtId="176" fontId="1" fillId="0" borderId="46" xfId="56" applyNumberFormat="1" applyFont="1" applyBorder="1" applyAlignment="1">
      <alignment horizontal="center" wrapText="1"/>
      <protection/>
    </xf>
    <xf numFmtId="176" fontId="1" fillId="0" borderId="47" xfId="56" applyNumberFormat="1" applyFont="1" applyFill="1" applyBorder="1" applyAlignment="1">
      <alignment horizontal="center" wrapText="1"/>
      <protection/>
    </xf>
    <xf numFmtId="0" fontId="1" fillId="0" borderId="12" xfId="56" applyFont="1" applyBorder="1" applyAlignment="1">
      <alignment horizontal="center" vertical="center" wrapText="1"/>
      <protection/>
    </xf>
    <xf numFmtId="0" fontId="1" fillId="0" borderId="13" xfId="56" applyFont="1" applyBorder="1" applyAlignment="1">
      <alignment horizontal="center" wrapText="1"/>
      <protection/>
    </xf>
    <xf numFmtId="0" fontId="1" fillId="0" borderId="29" xfId="56" applyFont="1" applyBorder="1" applyAlignment="1">
      <alignment horizontal="center" wrapText="1"/>
      <protection/>
    </xf>
    <xf numFmtId="0" fontId="1" fillId="0" borderId="40" xfId="56" applyFont="1" applyFill="1" applyBorder="1" applyAlignment="1">
      <alignment horizontal="center" wrapText="1"/>
      <protection/>
    </xf>
    <xf numFmtId="0" fontId="1" fillId="0" borderId="48" xfId="56" applyFont="1" applyBorder="1" applyAlignment="1">
      <alignment horizontal="center" vertical="center" wrapText="1"/>
      <protection/>
    </xf>
    <xf numFmtId="0" fontId="1" fillId="0" borderId="11" xfId="56" applyFont="1" applyBorder="1" applyAlignment="1">
      <alignment horizontal="center" vertical="center" wrapText="1"/>
      <protection/>
    </xf>
    <xf numFmtId="0" fontId="1" fillId="0" borderId="49" xfId="56" applyFont="1" applyBorder="1" applyAlignment="1">
      <alignment horizontal="center" vertical="center" wrapText="1"/>
      <protection/>
    </xf>
    <xf numFmtId="0" fontId="1" fillId="0" borderId="28" xfId="56" applyFont="1" applyBorder="1" applyAlignment="1">
      <alignment horizontal="center" vertical="center" wrapText="1"/>
      <protection/>
    </xf>
    <xf numFmtId="0" fontId="1" fillId="0" borderId="19" xfId="56" applyFont="1" applyBorder="1" applyAlignment="1">
      <alignment horizontal="center" wrapText="1"/>
      <protection/>
    </xf>
    <xf numFmtId="0" fontId="2" fillId="0" borderId="36" xfId="56" applyFont="1" applyBorder="1" applyAlignment="1">
      <alignment horizontal="center" vertical="center" wrapText="1"/>
      <protection/>
    </xf>
    <xf numFmtId="0" fontId="2" fillId="0" borderId="37" xfId="56" applyFont="1" applyBorder="1" applyAlignment="1">
      <alignment horizontal="center" vertical="center" wrapText="1"/>
      <protection/>
    </xf>
    <xf numFmtId="0" fontId="4" fillId="0" borderId="37" xfId="56" applyFont="1" applyBorder="1" applyAlignment="1">
      <alignment horizontal="center" wrapText="1"/>
      <protection/>
    </xf>
    <xf numFmtId="179" fontId="4" fillId="0" borderId="37" xfId="56" applyNumberFormat="1" applyFont="1" applyBorder="1" applyAlignment="1">
      <alignment horizontal="center" wrapText="1"/>
      <protection/>
    </xf>
    <xf numFmtId="179" fontId="4" fillId="0" borderId="37" xfId="56" applyNumberFormat="1" applyFont="1" applyFill="1" applyBorder="1" applyAlignment="1">
      <alignment horizontal="center" wrapText="1"/>
      <protection/>
    </xf>
    <xf numFmtId="0" fontId="1" fillId="0" borderId="50" xfId="56" applyFont="1" applyBorder="1" applyAlignment="1">
      <alignment horizontal="center" vertical="center" wrapText="1"/>
      <protection/>
    </xf>
    <xf numFmtId="0" fontId="4" fillId="0" borderId="35" xfId="56" applyFont="1" applyBorder="1" applyAlignment="1">
      <alignment horizontal="center" vertical="center" wrapText="1"/>
      <protection/>
    </xf>
    <xf numFmtId="0" fontId="1" fillId="0" borderId="51" xfId="56" applyFont="1" applyBorder="1" applyAlignment="1">
      <alignment horizontal="center" wrapText="1"/>
      <protection/>
    </xf>
    <xf numFmtId="179" fontId="1" fillId="0" borderId="43" xfId="56" applyNumberFormat="1" applyFont="1" applyBorder="1" applyAlignment="1">
      <alignment horizontal="center" wrapText="1"/>
      <protection/>
    </xf>
    <xf numFmtId="179" fontId="1" fillId="0" borderId="44" xfId="56" applyNumberFormat="1" applyFont="1" applyFill="1" applyBorder="1" applyAlignment="1">
      <alignment horizontal="center" wrapText="1"/>
      <protection/>
    </xf>
    <xf numFmtId="0" fontId="2" fillId="0" borderId="45" xfId="56" applyFont="1" applyBorder="1" applyAlignment="1">
      <alignment horizontal="center" vertical="center" wrapText="1"/>
      <protection/>
    </xf>
    <xf numFmtId="179" fontId="1" fillId="0" borderId="46" xfId="56" applyNumberFormat="1" applyFont="1" applyBorder="1" applyAlignment="1">
      <alignment horizontal="center" wrapText="1"/>
      <protection/>
    </xf>
    <xf numFmtId="179" fontId="1" fillId="0" borderId="47" xfId="56" applyNumberFormat="1" applyFont="1" applyFill="1" applyBorder="1" applyAlignment="1">
      <alignment horizontal="center" wrapText="1"/>
      <protection/>
    </xf>
    <xf numFmtId="0" fontId="2" fillId="0" borderId="52" xfId="56" applyFont="1" applyBorder="1" applyAlignment="1">
      <alignment horizontal="center" vertical="center" wrapText="1"/>
      <protection/>
    </xf>
    <xf numFmtId="0" fontId="2" fillId="0" borderId="51" xfId="56" applyFont="1" applyBorder="1" applyAlignment="1">
      <alignment horizontal="center" vertical="center" wrapText="1"/>
      <protection/>
    </xf>
    <xf numFmtId="0" fontId="4" fillId="0" borderId="51" xfId="56" applyFont="1" applyBorder="1" applyAlignment="1">
      <alignment horizontal="center" wrapText="1"/>
      <protection/>
    </xf>
    <xf numFmtId="179" fontId="4" fillId="0" borderId="53" xfId="56" applyNumberFormat="1" applyFont="1" applyBorder="1" applyAlignment="1">
      <alignment horizontal="center" wrapText="1"/>
      <protection/>
    </xf>
    <xf numFmtId="179" fontId="4" fillId="0" borderId="54" xfId="56" applyNumberFormat="1" applyFont="1" applyFill="1" applyBorder="1" applyAlignment="1">
      <alignment horizontal="center" wrapText="1"/>
      <protection/>
    </xf>
    <xf numFmtId="0" fontId="2" fillId="0" borderId="50" xfId="56" applyFont="1" applyBorder="1" applyAlignment="1">
      <alignment horizontal="center" vertical="center" wrapText="1"/>
      <protection/>
    </xf>
    <xf numFmtId="0" fontId="3" fillId="0" borderId="35" xfId="56" applyFont="1" applyBorder="1" applyAlignment="1">
      <alignment horizontal="center" vertical="center" wrapText="1"/>
      <protection/>
    </xf>
    <xf numFmtId="0" fontId="4" fillId="0" borderId="35" xfId="56" applyFont="1" applyBorder="1" applyAlignment="1">
      <alignment horizontal="center" wrapText="1"/>
      <protection/>
    </xf>
    <xf numFmtId="179" fontId="4" fillId="0" borderId="27" xfId="56" applyNumberFormat="1" applyFont="1" applyBorder="1" applyAlignment="1">
      <alignment horizontal="center" wrapText="1"/>
      <protection/>
    </xf>
    <xf numFmtId="179" fontId="4" fillId="0" borderId="39" xfId="56" applyNumberFormat="1" applyFont="1" applyFill="1" applyBorder="1" applyAlignment="1">
      <alignment horizontal="center" wrapText="1"/>
      <protection/>
    </xf>
    <xf numFmtId="49" fontId="2" fillId="0" borderId="28" xfId="56" applyNumberFormat="1" applyFont="1" applyBorder="1" applyAlignment="1">
      <alignment horizontal="center" vertical="center" wrapText="1"/>
      <protection/>
    </xf>
    <xf numFmtId="49" fontId="2" fillId="0" borderId="30" xfId="56" applyNumberFormat="1" applyFont="1" applyBorder="1" applyAlignment="1">
      <alignment horizontal="center" vertical="center" wrapText="1"/>
      <protection/>
    </xf>
    <xf numFmtId="0" fontId="1" fillId="0" borderId="31" xfId="56" applyFont="1" applyBorder="1" applyAlignment="1">
      <alignment horizontal="center" wrapText="1"/>
      <protection/>
    </xf>
    <xf numFmtId="0" fontId="1" fillId="0" borderId="36" xfId="0" applyFont="1" applyBorder="1" applyAlignment="1">
      <alignment vertical="top" wrapText="1"/>
    </xf>
    <xf numFmtId="179" fontId="1" fillId="0" borderId="41" xfId="56" applyNumberFormat="1" applyFont="1" applyBorder="1" applyAlignment="1">
      <alignment horizontal="center" wrapText="1"/>
      <protection/>
    </xf>
    <xf numFmtId="179" fontId="1" fillId="0" borderId="55" xfId="56" applyNumberFormat="1" applyFont="1" applyFill="1" applyBorder="1" applyAlignment="1">
      <alignment horizontal="center" wrapText="1"/>
      <protection/>
    </xf>
    <xf numFmtId="0" fontId="2" fillId="0" borderId="56" xfId="56" applyFont="1" applyBorder="1" applyAlignment="1">
      <alignment horizontal="center" vertical="center" wrapText="1"/>
      <protection/>
    </xf>
    <xf numFmtId="0" fontId="2" fillId="0" borderId="57" xfId="56" applyFont="1" applyBorder="1" applyAlignment="1">
      <alignment horizontal="center" vertical="center" wrapText="1"/>
      <protection/>
    </xf>
    <xf numFmtId="0" fontId="4" fillId="0" borderId="57" xfId="56" applyFont="1" applyBorder="1" applyAlignment="1">
      <alignment horizontal="center" wrapText="1"/>
      <protection/>
    </xf>
    <xf numFmtId="179" fontId="4" fillId="0" borderId="32" xfId="56" applyNumberFormat="1" applyFont="1" applyBorder="1" applyAlignment="1">
      <alignment horizontal="center" wrapText="1"/>
      <protection/>
    </xf>
    <xf numFmtId="179" fontId="4" fillId="0" borderId="58" xfId="56" applyNumberFormat="1" applyFont="1" applyFill="1" applyBorder="1" applyAlignment="1">
      <alignment horizontal="center" wrapText="1"/>
      <protection/>
    </xf>
    <xf numFmtId="0" fontId="0" fillId="0" borderId="28" xfId="56" applyBorder="1">
      <alignment/>
      <protection/>
    </xf>
    <xf numFmtId="0" fontId="4" fillId="0" borderId="11" xfId="56" applyFont="1" applyBorder="1" applyAlignment="1">
      <alignment horizontal="center" vertical="center" wrapText="1"/>
      <protection/>
    </xf>
    <xf numFmtId="176" fontId="1" fillId="0" borderId="29" xfId="56" applyNumberFormat="1" applyFont="1" applyBorder="1" applyAlignment="1">
      <alignment horizontal="center" wrapText="1"/>
      <protection/>
    </xf>
    <xf numFmtId="176" fontId="1" fillId="0" borderId="40" xfId="56" applyNumberFormat="1" applyFont="1" applyFill="1" applyBorder="1" applyAlignment="1">
      <alignment horizontal="center" wrapText="1"/>
      <protection/>
    </xf>
    <xf numFmtId="0" fontId="4" fillId="0" borderId="51" xfId="56" applyFont="1" applyBorder="1" applyAlignment="1">
      <alignment horizontal="center" vertical="center" wrapText="1"/>
      <protection/>
    </xf>
    <xf numFmtId="0" fontId="4" fillId="0" borderId="59" xfId="56" applyFont="1" applyBorder="1" applyAlignment="1">
      <alignment horizontal="center" wrapText="1"/>
      <protection/>
    </xf>
    <xf numFmtId="0" fontId="1" fillId="0" borderId="11" xfId="56" applyFont="1" applyFill="1" applyBorder="1" applyAlignment="1">
      <alignment vertical="top" wrapText="1"/>
      <protection/>
    </xf>
    <xf numFmtId="0" fontId="1" fillId="0" borderId="19" xfId="56" applyFont="1" applyFill="1" applyBorder="1" applyAlignment="1">
      <alignment vertical="top" wrapText="1"/>
      <protection/>
    </xf>
    <xf numFmtId="0" fontId="1" fillId="0" borderId="52" xfId="56" applyFont="1" applyBorder="1" applyAlignment="1">
      <alignment horizontal="center" vertical="center" wrapText="1"/>
      <protection/>
    </xf>
    <xf numFmtId="0" fontId="1" fillId="0" borderId="51" xfId="56" applyFont="1" applyBorder="1" applyAlignment="1">
      <alignment horizontal="center" vertical="center" wrapText="1"/>
      <protection/>
    </xf>
    <xf numFmtId="0" fontId="1" fillId="0" borderId="56" xfId="56" applyFont="1" applyBorder="1" applyAlignment="1">
      <alignment horizontal="center" vertical="center" wrapText="1"/>
      <protection/>
    </xf>
    <xf numFmtId="0" fontId="1" fillId="0" borderId="57" xfId="56" applyFont="1" applyBorder="1" applyAlignment="1">
      <alignment horizontal="center" vertical="center" wrapText="1"/>
      <protection/>
    </xf>
    <xf numFmtId="179" fontId="4" fillId="0" borderId="58" xfId="56" applyNumberFormat="1" applyFont="1" applyBorder="1" applyAlignment="1">
      <alignment horizontal="center" wrapText="1"/>
      <protection/>
    </xf>
    <xf numFmtId="0" fontId="4" fillId="0" borderId="34" xfId="56" applyFont="1" applyFill="1" applyBorder="1" applyAlignment="1">
      <alignment horizontal="center" vertical="top" wrapText="1"/>
      <protection/>
    </xf>
    <xf numFmtId="179" fontId="4" fillId="0" borderId="43" xfId="56" applyNumberFormat="1" applyFont="1" applyBorder="1" applyAlignment="1">
      <alignment horizontal="center" wrapText="1"/>
      <protection/>
    </xf>
    <xf numFmtId="179" fontId="4" fillId="0" borderId="44" xfId="56" applyNumberFormat="1" applyFont="1" applyFill="1" applyBorder="1" applyAlignment="1">
      <alignment horizontal="center" wrapText="1"/>
      <protection/>
    </xf>
    <xf numFmtId="0" fontId="1" fillId="0" borderId="11" xfId="56" applyFont="1" applyFill="1" applyBorder="1" applyAlignment="1">
      <alignment horizontal="center" vertical="top" wrapText="1"/>
      <protection/>
    </xf>
    <xf numFmtId="0" fontId="4" fillId="0" borderId="33" xfId="56" applyFont="1" applyBorder="1" applyAlignment="1">
      <alignment horizontal="center" vertical="center" wrapText="1"/>
      <protection/>
    </xf>
    <xf numFmtId="0" fontId="1" fillId="0" borderId="60" xfId="56" applyFont="1" applyBorder="1" applyAlignment="1">
      <alignment horizontal="center" vertical="center" wrapText="1"/>
      <protection/>
    </xf>
    <xf numFmtId="0" fontId="4" fillId="0" borderId="37" xfId="56" applyFont="1" applyBorder="1" applyAlignment="1">
      <alignment horizontal="center" vertical="center" wrapText="1"/>
      <protection/>
    </xf>
    <xf numFmtId="0" fontId="4" fillId="0" borderId="36" xfId="0" applyFont="1" applyFill="1" applyBorder="1" applyAlignment="1">
      <alignment horizontal="center" wrapText="1"/>
    </xf>
    <xf numFmtId="179" fontId="4" fillId="0" borderId="54" xfId="56" applyNumberFormat="1" applyFont="1" applyBorder="1" applyAlignment="1">
      <alignment horizontal="center" wrapText="1"/>
      <protection/>
    </xf>
    <xf numFmtId="0" fontId="1" fillId="0" borderId="38" xfId="0" applyFont="1" applyBorder="1" applyAlignment="1">
      <alignment wrapText="1"/>
    </xf>
    <xf numFmtId="0" fontId="1" fillId="0" borderId="36" xfId="0" applyFont="1" applyBorder="1" applyAlignment="1">
      <alignment wrapText="1"/>
    </xf>
    <xf numFmtId="0" fontId="1" fillId="0" borderId="37" xfId="56" applyFont="1" applyBorder="1" applyAlignment="1">
      <alignment horizontal="center" vertical="center" wrapText="1"/>
      <protection/>
    </xf>
    <xf numFmtId="0" fontId="1" fillId="0" borderId="38" xfId="0" applyFont="1" applyFill="1" applyBorder="1" applyAlignment="1">
      <alignment horizontal="center" wrapText="1"/>
    </xf>
    <xf numFmtId="179" fontId="1" fillId="0" borderId="54" xfId="56" applyNumberFormat="1" applyFont="1" applyBorder="1" applyAlignment="1">
      <alignment horizontal="center" wrapText="1"/>
      <protection/>
    </xf>
    <xf numFmtId="179" fontId="1" fillId="0" borderId="54" xfId="56" applyNumberFormat="1" applyFont="1" applyFill="1" applyBorder="1" applyAlignment="1">
      <alignment horizontal="center" wrapText="1"/>
      <protection/>
    </xf>
    <xf numFmtId="0" fontId="1" fillId="0" borderId="38" xfId="57" applyFont="1" applyBorder="1" applyAlignment="1">
      <alignment horizontal="center" wrapText="1"/>
      <protection/>
    </xf>
    <xf numFmtId="0" fontId="4" fillId="0" borderId="38" xfId="57" applyFont="1" applyBorder="1" applyAlignment="1">
      <alignment horizontal="center" wrapText="1"/>
      <protection/>
    </xf>
    <xf numFmtId="0" fontId="1" fillId="0" borderId="54" xfId="57" applyFont="1" applyBorder="1" applyAlignment="1">
      <alignment horizontal="center" wrapText="1"/>
      <protection/>
    </xf>
    <xf numFmtId="178" fontId="1" fillId="0" borderId="54" xfId="56" applyNumberFormat="1" applyFont="1" applyBorder="1" applyAlignment="1">
      <alignment horizontal="center" wrapText="1"/>
      <protection/>
    </xf>
    <xf numFmtId="49" fontId="2" fillId="0" borderId="36" xfId="0" applyNumberFormat="1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top" wrapText="1"/>
    </xf>
    <xf numFmtId="0" fontId="2" fillId="0" borderId="36" xfId="0" applyFont="1" applyFill="1" applyBorder="1" applyAlignment="1">
      <alignment horizontal="center" vertical="top" wrapText="1"/>
    </xf>
    <xf numFmtId="176" fontId="2" fillId="0" borderId="38" xfId="0" applyNumberFormat="1" applyFont="1" applyFill="1" applyBorder="1" applyAlignment="1">
      <alignment horizontal="center" vertical="top" wrapText="1"/>
    </xf>
    <xf numFmtId="176" fontId="2" fillId="0" borderId="36" xfId="0" applyNumberFormat="1" applyFont="1" applyFill="1" applyBorder="1" applyAlignment="1">
      <alignment horizontal="center" vertical="top" wrapText="1"/>
    </xf>
    <xf numFmtId="178" fontId="4" fillId="0" borderId="54" xfId="56" applyNumberFormat="1" applyFont="1" applyBorder="1" applyAlignment="1">
      <alignment horizontal="center" wrapText="1"/>
      <protection/>
    </xf>
    <xf numFmtId="0" fontId="3" fillId="0" borderId="36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1" fillId="0" borderId="36" xfId="57" applyFont="1" applyBorder="1" applyAlignment="1">
      <alignment horizontal="center" wrapText="1"/>
      <protection/>
    </xf>
    <xf numFmtId="179" fontId="4" fillId="0" borderId="36" xfId="56" applyNumberFormat="1" applyFont="1" applyBorder="1" applyAlignment="1">
      <alignment horizontal="center" wrapText="1"/>
      <protection/>
    </xf>
    <xf numFmtId="0" fontId="3" fillId="0" borderId="36" xfId="57" applyFont="1" applyBorder="1" applyAlignment="1">
      <alignment horizontal="center" vertical="top" wrapText="1"/>
      <protection/>
    </xf>
    <xf numFmtId="0" fontId="2" fillId="0" borderId="36" xfId="57" applyFont="1" applyBorder="1" applyAlignment="1">
      <alignment horizontal="center" vertical="top" wrapText="1"/>
      <protection/>
    </xf>
    <xf numFmtId="0" fontId="1" fillId="0" borderId="36" xfId="0" applyFont="1" applyFill="1" applyBorder="1" applyAlignment="1">
      <alignment horizontal="center" wrapText="1"/>
    </xf>
    <xf numFmtId="178" fontId="1" fillId="0" borderId="54" xfId="56" applyNumberFormat="1" applyFont="1" applyFill="1" applyBorder="1" applyAlignment="1">
      <alignment horizontal="center" wrapText="1"/>
      <protection/>
    </xf>
    <xf numFmtId="178" fontId="1" fillId="0" borderId="36" xfId="56" applyNumberFormat="1" applyFont="1" applyFill="1" applyBorder="1" applyAlignment="1">
      <alignment horizontal="center" wrapText="1"/>
      <protection/>
    </xf>
    <xf numFmtId="0" fontId="1" fillId="0" borderId="36" xfId="56" applyFont="1" applyBorder="1" applyAlignment="1">
      <alignment horizontal="center" vertical="center" wrapText="1"/>
      <protection/>
    </xf>
    <xf numFmtId="178" fontId="1" fillId="0" borderId="44" xfId="56" applyNumberFormat="1" applyFont="1" applyFill="1" applyBorder="1" applyAlignment="1">
      <alignment horizontal="center" wrapText="1"/>
      <protection/>
    </xf>
    <xf numFmtId="0" fontId="3" fillId="0" borderId="61" xfId="57" applyFont="1" applyBorder="1" applyAlignment="1">
      <alignment horizontal="center" vertical="top" wrapText="1"/>
      <protection/>
    </xf>
    <xf numFmtId="178" fontId="4" fillId="0" borderId="36" xfId="56" applyNumberFormat="1" applyFont="1" applyBorder="1" applyAlignment="1">
      <alignment horizontal="center" wrapText="1"/>
      <protection/>
    </xf>
    <xf numFmtId="178" fontId="4" fillId="0" borderId="37" xfId="56" applyNumberFormat="1" applyFont="1" applyBorder="1" applyAlignment="1">
      <alignment horizontal="center" wrapText="1"/>
      <protection/>
    </xf>
    <xf numFmtId="179" fontId="4" fillId="0" borderId="38" xfId="56" applyNumberFormat="1" applyFont="1" applyBorder="1" applyAlignment="1">
      <alignment horizontal="center" wrapText="1"/>
      <protection/>
    </xf>
    <xf numFmtId="179" fontId="1" fillId="0" borderId="38" xfId="56" applyNumberFormat="1" applyFont="1" applyBorder="1" applyAlignment="1">
      <alignment horizontal="center" wrapText="1"/>
      <protection/>
    </xf>
    <xf numFmtId="0" fontId="4" fillId="0" borderId="36" xfId="56" applyFont="1" applyBorder="1" applyAlignment="1">
      <alignment horizontal="center" vertical="center" wrapText="1"/>
      <protection/>
    </xf>
    <xf numFmtId="0" fontId="4" fillId="0" borderId="60" xfId="56" applyFont="1" applyBorder="1" applyAlignment="1">
      <alignment horizontal="center" vertical="center" wrapText="1"/>
      <protection/>
    </xf>
    <xf numFmtId="0" fontId="4" fillId="0" borderId="36" xfId="57" applyFont="1" applyBorder="1" applyAlignment="1">
      <alignment horizontal="center" wrapText="1"/>
      <protection/>
    </xf>
    <xf numFmtId="0" fontId="1" fillId="0" borderId="62" xfId="56" applyFont="1" applyBorder="1" applyAlignment="1">
      <alignment horizontal="center" vertical="center" wrapText="1"/>
      <protection/>
    </xf>
    <xf numFmtId="0" fontId="4" fillId="0" borderId="62" xfId="57" applyFont="1" applyBorder="1" applyAlignment="1">
      <alignment horizontal="center" vertical="center" wrapText="1"/>
      <protection/>
    </xf>
    <xf numFmtId="0" fontId="1" fillId="0" borderId="62" xfId="57" applyFont="1" applyBorder="1" applyAlignment="1">
      <alignment horizontal="center" wrapText="1"/>
      <protection/>
    </xf>
    <xf numFmtId="179" fontId="1" fillId="0" borderId="62" xfId="56" applyNumberFormat="1" applyFont="1" applyBorder="1" applyAlignment="1">
      <alignment horizontal="center" wrapText="1"/>
      <protection/>
    </xf>
    <xf numFmtId="0" fontId="1" fillId="0" borderId="61" xfId="56" applyFont="1" applyBorder="1" applyAlignment="1">
      <alignment horizontal="center" vertical="center" wrapText="1"/>
      <protection/>
    </xf>
    <xf numFmtId="0" fontId="1" fillId="0" borderId="61" xfId="57" applyFont="1" applyBorder="1" applyAlignment="1">
      <alignment horizontal="center" vertical="center" wrapText="1"/>
      <protection/>
    </xf>
    <xf numFmtId="0" fontId="1" fillId="0" borderId="61" xfId="57" applyFont="1" applyBorder="1" applyAlignment="1">
      <alignment horizontal="center" wrapText="1"/>
      <protection/>
    </xf>
    <xf numFmtId="179" fontId="1" fillId="0" borderId="61" xfId="56" applyNumberFormat="1" applyFont="1" applyBorder="1" applyAlignment="1">
      <alignment horizontal="center" wrapText="1"/>
      <protection/>
    </xf>
    <xf numFmtId="179" fontId="1" fillId="0" borderId="63" xfId="56" applyNumberFormat="1" applyFont="1" applyFill="1" applyBorder="1" applyAlignment="1">
      <alignment horizontal="center" wrapText="1"/>
      <protection/>
    </xf>
    <xf numFmtId="0" fontId="1" fillId="0" borderId="64" xfId="56" applyFont="1" applyBorder="1" applyAlignment="1">
      <alignment horizontal="center" vertical="center" wrapText="1"/>
      <protection/>
    </xf>
    <xf numFmtId="0" fontId="1" fillId="0" borderId="40" xfId="57" applyFont="1" applyBorder="1" applyAlignment="1">
      <alignment horizontal="center" vertical="center" wrapText="1"/>
      <protection/>
    </xf>
    <xf numFmtId="0" fontId="1" fillId="0" borderId="64" xfId="57" applyFont="1" applyBorder="1" applyAlignment="1">
      <alignment horizontal="center" wrapText="1"/>
      <protection/>
    </xf>
    <xf numFmtId="0" fontId="1" fillId="0" borderId="65" xfId="57" applyFont="1" applyBorder="1" applyAlignment="1">
      <alignment horizontal="center" vertical="center" wrapText="1"/>
      <protection/>
    </xf>
    <xf numFmtId="179" fontId="1" fillId="0" borderId="61" xfId="56" applyNumberFormat="1" applyFont="1" applyFill="1" applyBorder="1" applyAlignment="1">
      <alignment horizontal="center" wrapText="1"/>
      <protection/>
    </xf>
    <xf numFmtId="0" fontId="1" fillId="0" borderId="64" xfId="57" applyFont="1" applyBorder="1" applyAlignment="1">
      <alignment horizontal="center" vertical="center" wrapText="1"/>
      <protection/>
    </xf>
    <xf numFmtId="0" fontId="1" fillId="0" borderId="40" xfId="57" applyFont="1" applyBorder="1" applyAlignment="1">
      <alignment horizontal="center" wrapText="1"/>
      <protection/>
    </xf>
    <xf numFmtId="179" fontId="1" fillId="0" borderId="64" xfId="56" applyNumberFormat="1" applyFont="1" applyBorder="1" applyAlignment="1">
      <alignment horizontal="center" wrapText="1"/>
      <protection/>
    </xf>
    <xf numFmtId="0" fontId="1" fillId="0" borderId="63" xfId="57" applyFont="1" applyBorder="1" applyAlignment="1">
      <alignment horizontal="center" wrapText="1"/>
      <protection/>
    </xf>
    <xf numFmtId="0" fontId="1" fillId="0" borderId="40" xfId="56" applyFont="1" applyBorder="1" applyAlignment="1">
      <alignment horizontal="center" wrapText="1"/>
      <protection/>
    </xf>
    <xf numFmtId="0" fontId="1" fillId="0" borderId="63" xfId="56" applyFont="1" applyBorder="1" applyAlignment="1">
      <alignment horizontal="center" wrapText="1"/>
      <protection/>
    </xf>
    <xf numFmtId="0" fontId="1" fillId="0" borderId="61" xfId="56" applyFont="1" applyBorder="1" applyAlignment="1">
      <alignment horizontal="center" wrapText="1"/>
      <protection/>
    </xf>
    <xf numFmtId="179" fontId="1" fillId="0" borderId="64" xfId="56" applyNumberFormat="1" applyFont="1" applyFill="1" applyBorder="1" applyAlignment="1">
      <alignment horizontal="center" wrapText="1"/>
      <protection/>
    </xf>
    <xf numFmtId="179" fontId="1" fillId="0" borderId="65" xfId="56" applyNumberFormat="1" applyFont="1" applyBorder="1" applyAlignment="1">
      <alignment horizontal="center" wrapText="1"/>
      <protection/>
    </xf>
    <xf numFmtId="0" fontId="0" fillId="0" borderId="44" xfId="56" applyBorder="1">
      <alignment/>
      <protection/>
    </xf>
    <xf numFmtId="0" fontId="1" fillId="0" borderId="64" xfId="56" applyFont="1" applyBorder="1" applyAlignment="1">
      <alignment horizontal="center" wrapText="1"/>
      <protection/>
    </xf>
    <xf numFmtId="0" fontId="1" fillId="0" borderId="44" xfId="56" applyFont="1" applyBorder="1" applyAlignment="1">
      <alignment horizontal="center" vertical="center" wrapText="1"/>
      <protection/>
    </xf>
    <xf numFmtId="0" fontId="1" fillId="0" borderId="65" xfId="56" applyFont="1" applyBorder="1" applyAlignment="1">
      <alignment horizontal="center" wrapText="1"/>
      <protection/>
    </xf>
    <xf numFmtId="179" fontId="1" fillId="0" borderId="66" xfId="56" applyNumberFormat="1" applyFont="1" applyFill="1" applyBorder="1" applyAlignment="1">
      <alignment horizontal="center" wrapText="1"/>
      <protection/>
    </xf>
    <xf numFmtId="0" fontId="1" fillId="0" borderId="36" xfId="57" applyFont="1" applyBorder="1" applyAlignment="1">
      <alignment horizontal="center" vertical="center" wrapText="1"/>
      <protection/>
    </xf>
    <xf numFmtId="0" fontId="4" fillId="0" borderId="36" xfId="56" applyFont="1" applyBorder="1" applyAlignment="1">
      <alignment horizontal="center" wrapText="1"/>
      <protection/>
    </xf>
    <xf numFmtId="0" fontId="4" fillId="0" borderId="36" xfId="57" applyFont="1" applyBorder="1" applyAlignment="1">
      <alignment horizontal="center" vertical="center" wrapText="1"/>
      <protection/>
    </xf>
    <xf numFmtId="0" fontId="1" fillId="0" borderId="36" xfId="56" applyFont="1" applyBorder="1" applyAlignment="1">
      <alignment horizontal="center" wrapText="1"/>
      <protection/>
    </xf>
    <xf numFmtId="179" fontId="1" fillId="0" borderId="36" xfId="56" applyNumberFormat="1" applyFont="1" applyBorder="1" applyAlignment="1">
      <alignment horizontal="center" wrapText="1"/>
      <protection/>
    </xf>
    <xf numFmtId="179" fontId="1" fillId="0" borderId="37" xfId="56" applyNumberFormat="1" applyFont="1" applyBorder="1" applyAlignment="1">
      <alignment horizontal="center" wrapText="1"/>
      <protection/>
    </xf>
    <xf numFmtId="179" fontId="1" fillId="0" borderId="37" xfId="56" applyNumberFormat="1" applyFont="1" applyFill="1" applyBorder="1" applyAlignment="1">
      <alignment horizontal="center" wrapText="1"/>
      <protection/>
    </xf>
    <xf numFmtId="0" fontId="1" fillId="0" borderId="36" xfId="56" applyFont="1" applyFill="1" applyBorder="1" applyAlignment="1">
      <alignment vertical="top" wrapText="1"/>
      <protection/>
    </xf>
    <xf numFmtId="179" fontId="1" fillId="0" borderId="36" xfId="56" applyNumberFormat="1" applyFont="1" applyFill="1" applyBorder="1" applyAlignment="1">
      <alignment horizontal="center" wrapText="1"/>
      <protection/>
    </xf>
    <xf numFmtId="0" fontId="1" fillId="0" borderId="60" xfId="56" applyFont="1" applyFill="1" applyBorder="1" applyAlignment="1">
      <alignment vertical="top" wrapText="1"/>
      <protection/>
    </xf>
    <xf numFmtId="179" fontId="1" fillId="0" borderId="60" xfId="56" applyNumberFormat="1" applyFont="1" applyBorder="1" applyAlignment="1">
      <alignment horizontal="center" wrapText="1"/>
      <protection/>
    </xf>
    <xf numFmtId="179" fontId="1" fillId="0" borderId="58" xfId="56" applyNumberFormat="1" applyFont="1" applyFill="1" applyBorder="1" applyAlignment="1">
      <alignment horizontal="center" wrapText="1"/>
      <protection/>
    </xf>
    <xf numFmtId="0" fontId="1" fillId="0" borderId="58" xfId="57" applyFont="1" applyBorder="1" applyAlignment="1">
      <alignment horizontal="center" vertical="center" wrapText="1"/>
      <protection/>
    </xf>
    <xf numFmtId="0" fontId="4" fillId="0" borderId="60" xfId="56" applyFont="1" applyBorder="1" applyAlignment="1">
      <alignment horizontal="center" wrapText="1"/>
      <protection/>
    </xf>
    <xf numFmtId="179" fontId="4" fillId="0" borderId="60" xfId="56" applyNumberFormat="1" applyFont="1" applyBorder="1" applyAlignment="1">
      <alignment horizontal="center" wrapText="1"/>
      <protection/>
    </xf>
    <xf numFmtId="0" fontId="1" fillId="0" borderId="39" xfId="56" applyFont="1" applyBorder="1" applyAlignment="1">
      <alignment horizontal="center" vertical="center" wrapText="1"/>
      <protection/>
    </xf>
    <xf numFmtId="49" fontId="1" fillId="0" borderId="62" xfId="56" applyNumberFormat="1" applyFont="1" applyBorder="1" applyAlignment="1">
      <alignment horizontal="left" vertical="justify" wrapText="1"/>
      <protection/>
    </xf>
    <xf numFmtId="179" fontId="1" fillId="0" borderId="39" xfId="56" applyNumberFormat="1" applyFont="1" applyBorder="1" applyAlignment="1">
      <alignment horizontal="center" wrapText="1"/>
      <protection/>
    </xf>
    <xf numFmtId="0" fontId="1" fillId="0" borderId="40" xfId="56" applyFont="1" applyBorder="1" applyAlignment="1">
      <alignment horizontal="center" vertical="center" wrapText="1"/>
      <protection/>
    </xf>
    <xf numFmtId="49" fontId="1" fillId="0" borderId="64" xfId="56" applyNumberFormat="1" applyFont="1" applyBorder="1" applyAlignment="1">
      <alignment horizontal="left" vertical="justify" wrapText="1"/>
      <protection/>
    </xf>
    <xf numFmtId="179" fontId="1" fillId="0" borderId="40" xfId="56" applyNumberFormat="1" applyFont="1" applyBorder="1" applyAlignment="1">
      <alignment horizontal="center" wrapText="1"/>
      <protection/>
    </xf>
    <xf numFmtId="0" fontId="1" fillId="0" borderId="63" xfId="56" applyFont="1" applyBorder="1" applyAlignment="1">
      <alignment horizontal="center" vertical="center" wrapText="1"/>
      <protection/>
    </xf>
    <xf numFmtId="178" fontId="1" fillId="0" borderId="67" xfId="56" applyNumberFormat="1" applyFont="1" applyBorder="1" applyAlignment="1">
      <alignment horizontal="center" wrapText="1"/>
      <protection/>
    </xf>
    <xf numFmtId="0" fontId="1" fillId="0" borderId="66" xfId="56" applyFont="1" applyBorder="1" applyAlignment="1">
      <alignment horizontal="center" vertical="center" wrapText="1"/>
      <protection/>
    </xf>
    <xf numFmtId="0" fontId="1" fillId="0" borderId="66" xfId="56" applyFont="1" applyBorder="1" applyAlignment="1">
      <alignment horizontal="center" wrapText="1"/>
      <protection/>
    </xf>
    <xf numFmtId="179" fontId="1" fillId="0" borderId="66" xfId="56" applyNumberFormat="1" applyFont="1" applyBorder="1" applyAlignment="1">
      <alignment horizontal="center" wrapText="1"/>
      <protection/>
    </xf>
    <xf numFmtId="0" fontId="0" fillId="0" borderId="0" xfId="56" applyBorder="1">
      <alignment/>
      <protection/>
    </xf>
    <xf numFmtId="178" fontId="1" fillId="0" borderId="36" xfId="56" applyNumberFormat="1" applyFont="1" applyBorder="1" applyAlignment="1">
      <alignment horizontal="center" wrapText="1"/>
      <protection/>
    </xf>
    <xf numFmtId="178" fontId="1" fillId="0" borderId="37" xfId="56" applyNumberFormat="1" applyFont="1" applyBorder="1" applyAlignment="1">
      <alignment horizontal="center" wrapText="1"/>
      <protection/>
    </xf>
    <xf numFmtId="0" fontId="1" fillId="0" borderId="60" xfId="56" applyFont="1" applyBorder="1" applyAlignment="1">
      <alignment horizontal="center" wrapText="1"/>
      <protection/>
    </xf>
    <xf numFmtId="0" fontId="4" fillId="0" borderId="65" xfId="56" applyFont="1" applyBorder="1" applyAlignment="1">
      <alignment horizontal="center" vertical="center" wrapText="1"/>
      <protection/>
    </xf>
    <xf numFmtId="179" fontId="1" fillId="0" borderId="58" xfId="56" applyNumberFormat="1" applyFont="1" applyBorder="1" applyAlignment="1">
      <alignment horizontal="center" wrapText="1"/>
      <protection/>
    </xf>
    <xf numFmtId="0" fontId="4" fillId="0" borderId="38" xfId="56" applyFont="1" applyBorder="1" applyAlignment="1">
      <alignment horizontal="center" wrapText="1"/>
      <protection/>
    </xf>
    <xf numFmtId="4" fontId="1" fillId="0" borderId="62" xfId="56" applyNumberFormat="1" applyFont="1" applyBorder="1" applyAlignment="1">
      <alignment horizontal="center" wrapText="1"/>
      <protection/>
    </xf>
    <xf numFmtId="4" fontId="1" fillId="0" borderId="39" xfId="56" applyNumberFormat="1" applyFont="1" applyFill="1" applyBorder="1" applyAlignment="1">
      <alignment horizontal="center" wrapText="1"/>
      <protection/>
    </xf>
    <xf numFmtId="0" fontId="1" fillId="0" borderId="38" xfId="56" applyFont="1" applyBorder="1" applyAlignment="1">
      <alignment horizontal="center" wrapText="1"/>
      <protection/>
    </xf>
    <xf numFmtId="4" fontId="1" fillId="0" borderId="36" xfId="56" applyNumberFormat="1" applyFont="1" applyBorder="1" applyAlignment="1">
      <alignment horizontal="center" wrapText="1"/>
      <protection/>
    </xf>
    <xf numFmtId="4" fontId="1" fillId="0" borderId="37" xfId="56" applyNumberFormat="1" applyFont="1" applyBorder="1" applyAlignment="1">
      <alignment horizontal="center" wrapText="1"/>
      <protection/>
    </xf>
    <xf numFmtId="0" fontId="1" fillId="0" borderId="68" xfId="56" applyFont="1" applyBorder="1" applyAlignment="1">
      <alignment horizontal="center" vertical="center" wrapText="1"/>
      <protection/>
    </xf>
    <xf numFmtId="178" fontId="1" fillId="0" borderId="37" xfId="56" applyNumberFormat="1" applyFont="1" applyFill="1" applyBorder="1" applyAlignment="1">
      <alignment horizontal="center" wrapText="1"/>
      <protection/>
    </xf>
    <xf numFmtId="0" fontId="1" fillId="0" borderId="65" xfId="56" applyFont="1" applyFill="1" applyBorder="1" applyAlignment="1">
      <alignment horizontal="center" wrapText="1"/>
      <protection/>
    </xf>
    <xf numFmtId="0" fontId="1" fillId="0" borderId="38" xfId="56" applyFont="1" applyFill="1" applyBorder="1" applyAlignment="1">
      <alignment horizontal="center" wrapText="1"/>
      <protection/>
    </xf>
    <xf numFmtId="0" fontId="1" fillId="0" borderId="36" xfId="56" applyFont="1" applyBorder="1" applyAlignment="1">
      <alignment horizontal="center" vertical="top" wrapText="1"/>
      <protection/>
    </xf>
    <xf numFmtId="0" fontId="55" fillId="0" borderId="36" xfId="56" applyFont="1" applyBorder="1" applyAlignment="1">
      <alignment horizont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7" fillId="0" borderId="36" xfId="56" applyFont="1" applyFill="1" applyBorder="1" applyAlignment="1">
      <alignment horizontal="center" vertical="top" wrapText="1"/>
      <protection/>
    </xf>
    <xf numFmtId="0" fontId="3" fillId="0" borderId="54" xfId="0" applyFont="1" applyFill="1" applyBorder="1" applyAlignment="1">
      <alignment horizontal="center" vertical="top" wrapText="1"/>
    </xf>
    <xf numFmtId="0" fontId="3" fillId="0" borderId="36" xfId="0" applyFont="1" applyFill="1" applyBorder="1" applyAlignment="1">
      <alignment horizontal="center" vertical="top" wrapText="1"/>
    </xf>
    <xf numFmtId="0" fontId="3" fillId="0" borderId="38" xfId="0" applyFont="1" applyFill="1" applyBorder="1" applyAlignment="1">
      <alignment horizontal="center" vertical="top" wrapText="1"/>
    </xf>
    <xf numFmtId="0" fontId="58" fillId="0" borderId="60" xfId="56" applyFont="1" applyFill="1" applyBorder="1" applyAlignment="1">
      <alignment horizontal="center" vertical="top" wrapText="1"/>
      <protection/>
    </xf>
    <xf numFmtId="2" fontId="2" fillId="0" borderId="38" xfId="0" applyNumberFormat="1" applyFont="1" applyFill="1" applyBorder="1" applyAlignment="1">
      <alignment horizontal="center" vertical="top" wrapText="1"/>
    </xf>
    <xf numFmtId="2" fontId="2" fillId="0" borderId="36" xfId="0" applyNumberFormat="1" applyFont="1" applyFill="1" applyBorder="1" applyAlignment="1">
      <alignment horizontal="center" vertical="top" wrapText="1"/>
    </xf>
    <xf numFmtId="0" fontId="58" fillId="0" borderId="36" xfId="56" applyFont="1" applyFill="1" applyBorder="1" applyAlignment="1">
      <alignment horizontal="center" vertical="top" wrapText="1"/>
      <protection/>
    </xf>
    <xf numFmtId="176" fontId="3" fillId="0" borderId="38" xfId="0" applyNumberFormat="1" applyFont="1" applyFill="1" applyBorder="1" applyAlignment="1">
      <alignment horizontal="center" vertical="top" wrapText="1"/>
    </xf>
    <xf numFmtId="176" fontId="3" fillId="0" borderId="36" xfId="0" applyNumberFormat="1" applyFont="1" applyFill="1" applyBorder="1" applyAlignment="1">
      <alignment horizontal="center" vertical="top" wrapText="1"/>
    </xf>
    <xf numFmtId="0" fontId="0" fillId="0" borderId="44" xfId="0" applyFill="1" applyBorder="1" applyAlignment="1">
      <alignment/>
    </xf>
    <xf numFmtId="2" fontId="3" fillId="0" borderId="38" xfId="0" applyNumberFormat="1" applyFont="1" applyFill="1" applyBorder="1" applyAlignment="1">
      <alignment horizontal="center" vertical="top" wrapText="1"/>
    </xf>
    <xf numFmtId="2" fontId="3" fillId="0" borderId="36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177" fontId="2" fillId="0" borderId="38" xfId="0" applyNumberFormat="1" applyFont="1" applyFill="1" applyBorder="1" applyAlignment="1">
      <alignment horizontal="center" vertical="top" wrapText="1"/>
    </xf>
    <xf numFmtId="177" fontId="2" fillId="0" borderId="36" xfId="0" applyNumberFormat="1" applyFont="1" applyFill="1" applyBorder="1" applyAlignment="1">
      <alignment horizontal="center" vertical="top" wrapText="1"/>
    </xf>
    <xf numFmtId="177" fontId="3" fillId="0" borderId="38" xfId="0" applyNumberFormat="1" applyFont="1" applyFill="1" applyBorder="1" applyAlignment="1">
      <alignment horizontal="center" vertical="top" wrapText="1"/>
    </xf>
    <xf numFmtId="0" fontId="2" fillId="0" borderId="36" xfId="0" applyFont="1" applyFill="1" applyBorder="1" applyAlignment="1">
      <alignment horizontal="left" vertical="top" wrapText="1"/>
    </xf>
    <xf numFmtId="0" fontId="2" fillId="0" borderId="37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177" fontId="3" fillId="0" borderId="36" xfId="0" applyNumberFormat="1" applyFont="1" applyFill="1" applyBorder="1" applyAlignment="1">
      <alignment horizontal="center" vertical="top" wrapText="1"/>
    </xf>
    <xf numFmtId="0" fontId="2" fillId="0" borderId="68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179" fontId="1" fillId="0" borderId="36" xfId="0" applyNumberFormat="1" applyFont="1" applyFill="1" applyBorder="1" applyAlignment="1">
      <alignment horizontal="center" wrapText="1"/>
    </xf>
    <xf numFmtId="4" fontId="1" fillId="0" borderId="36" xfId="0" applyNumberFormat="1" applyFont="1" applyFill="1" applyBorder="1" applyAlignment="1">
      <alignment horizontal="center" wrapText="1"/>
    </xf>
    <xf numFmtId="0" fontId="1" fillId="0" borderId="36" xfId="0" applyFont="1" applyFill="1" applyBorder="1" applyAlignment="1">
      <alignment horizontal="center" vertical="center" wrapText="1"/>
    </xf>
    <xf numFmtId="179" fontId="1" fillId="0" borderId="60" xfId="0" applyNumberFormat="1" applyFont="1" applyFill="1" applyBorder="1" applyAlignment="1">
      <alignment horizontal="center" wrapText="1"/>
    </xf>
    <xf numFmtId="0" fontId="1" fillId="0" borderId="60" xfId="0" applyFont="1" applyFill="1" applyBorder="1" applyAlignment="1">
      <alignment horizontal="center" wrapText="1"/>
    </xf>
    <xf numFmtId="0" fontId="1" fillId="0" borderId="69" xfId="0" applyFont="1" applyFill="1" applyBorder="1" applyAlignment="1">
      <alignment horizontal="center" vertical="center" wrapText="1"/>
    </xf>
    <xf numFmtId="178" fontId="1" fillId="0" borderId="60" xfId="0" applyNumberFormat="1" applyFont="1" applyFill="1" applyBorder="1" applyAlignment="1">
      <alignment horizontal="center" wrapText="1"/>
    </xf>
    <xf numFmtId="178" fontId="1" fillId="0" borderId="36" xfId="0" applyNumberFormat="1" applyFont="1" applyFill="1" applyBorder="1" applyAlignment="1">
      <alignment horizontal="center" wrapText="1"/>
    </xf>
    <xf numFmtId="0" fontId="1" fillId="0" borderId="62" xfId="0" applyFont="1" applyFill="1" applyBorder="1" applyAlignment="1">
      <alignment horizontal="center" wrapText="1"/>
    </xf>
    <xf numFmtId="4" fontId="1" fillId="0" borderId="60" xfId="0" applyNumberFormat="1" applyFont="1" applyFill="1" applyBorder="1" applyAlignment="1">
      <alignment horizontal="center" wrapText="1"/>
    </xf>
    <xf numFmtId="0" fontId="1" fillId="0" borderId="60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wrapText="1"/>
    </xf>
    <xf numFmtId="179" fontId="4" fillId="0" borderId="60" xfId="0" applyNumberFormat="1" applyFont="1" applyFill="1" applyBorder="1" applyAlignment="1">
      <alignment horizontal="center" wrapText="1"/>
    </xf>
    <xf numFmtId="0" fontId="1" fillId="0" borderId="68" xfId="0" applyFont="1" applyFill="1" applyBorder="1" applyAlignment="1">
      <alignment horizontal="center" vertical="center" wrapText="1"/>
    </xf>
    <xf numFmtId="179" fontId="4" fillId="0" borderId="36" xfId="0" applyNumberFormat="1" applyFont="1" applyFill="1" applyBorder="1" applyAlignment="1">
      <alignment horizontal="center" wrapText="1"/>
    </xf>
    <xf numFmtId="0" fontId="59" fillId="0" borderId="36" xfId="0" applyFont="1" applyFill="1" applyBorder="1" applyAlignment="1">
      <alignment wrapText="1"/>
    </xf>
    <xf numFmtId="0" fontId="1" fillId="0" borderId="36" xfId="0" applyFont="1" applyBorder="1" applyAlignment="1">
      <alignment horizontal="center" wrapText="1"/>
    </xf>
    <xf numFmtId="0" fontId="1" fillId="0" borderId="67" xfId="56" applyFont="1" applyFill="1" applyBorder="1" applyAlignment="1">
      <alignment horizontal="center" vertical="center" wrapText="1"/>
      <protection/>
    </xf>
    <xf numFmtId="0" fontId="1" fillId="0" borderId="36" xfId="56" applyFont="1" applyFill="1" applyBorder="1" applyAlignment="1">
      <alignment horizontal="center" wrapText="1"/>
      <protection/>
    </xf>
    <xf numFmtId="0" fontId="1" fillId="0" borderId="66" xfId="56" applyFont="1" applyFill="1" applyBorder="1" applyAlignment="1">
      <alignment horizontal="center" wrapText="1"/>
      <protection/>
    </xf>
    <xf numFmtId="179" fontId="1" fillId="0" borderId="60" xfId="56" applyNumberFormat="1" applyFont="1" applyFill="1" applyBorder="1" applyAlignment="1">
      <alignment horizontal="center" wrapText="1"/>
      <protection/>
    </xf>
    <xf numFmtId="0" fontId="1" fillId="0" borderId="60" xfId="56" applyFont="1" applyFill="1" applyBorder="1" applyAlignment="1">
      <alignment horizontal="center" wrapText="1"/>
      <protection/>
    </xf>
    <xf numFmtId="0" fontId="1" fillId="0" borderId="36" xfId="56" applyFont="1" applyFill="1" applyBorder="1" applyAlignment="1">
      <alignment horizontal="center" vertical="center" wrapText="1"/>
      <protection/>
    </xf>
    <xf numFmtId="0" fontId="1" fillId="0" borderId="62" xfId="56" applyFont="1" applyFill="1" applyBorder="1" applyAlignment="1">
      <alignment horizontal="center" vertical="center" wrapText="1"/>
      <protection/>
    </xf>
    <xf numFmtId="0" fontId="4" fillId="0" borderId="36" xfId="56" applyFont="1" applyFill="1" applyBorder="1" applyAlignment="1">
      <alignment horizontal="center" vertical="center" wrapText="1"/>
      <protection/>
    </xf>
    <xf numFmtId="0" fontId="1" fillId="0" borderId="60" xfId="56" applyFont="1" applyFill="1" applyBorder="1" applyAlignment="1">
      <alignment horizontal="center" vertical="center" wrapText="1"/>
      <protection/>
    </xf>
    <xf numFmtId="49" fontId="1" fillId="0" borderId="16" xfId="0" applyNumberFormat="1" applyFont="1" applyFill="1" applyBorder="1" applyAlignment="1">
      <alignment horizontal="center" vertical="center" wrapText="1"/>
    </xf>
    <xf numFmtId="178" fontId="4" fillId="0" borderId="36" xfId="0" applyNumberFormat="1" applyFont="1" applyFill="1" applyBorder="1" applyAlignment="1">
      <alignment horizontal="center" wrapText="1"/>
    </xf>
    <xf numFmtId="178" fontId="4" fillId="0" borderId="60" xfId="0" applyNumberFormat="1" applyFont="1" applyFill="1" applyBorder="1" applyAlignment="1">
      <alignment horizontal="center" wrapText="1"/>
    </xf>
    <xf numFmtId="0" fontId="4" fillId="0" borderId="60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4" fillId="0" borderId="38" xfId="56" applyFont="1" applyBorder="1" applyAlignment="1">
      <alignment horizontal="center" vertical="center" wrapText="1"/>
      <protection/>
    </xf>
    <xf numFmtId="49" fontId="2" fillId="0" borderId="60" xfId="0" applyNumberFormat="1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top" wrapText="1"/>
    </xf>
    <xf numFmtId="176" fontId="2" fillId="0" borderId="54" xfId="0" applyNumberFormat="1" applyFont="1" applyFill="1" applyBorder="1" applyAlignment="1">
      <alignment horizontal="center" vertical="top" wrapText="1"/>
    </xf>
    <xf numFmtId="4" fontId="1" fillId="0" borderId="54" xfId="56" applyNumberFormat="1" applyFont="1" applyBorder="1" applyAlignment="1">
      <alignment horizontal="center" wrapText="1"/>
      <protection/>
    </xf>
    <xf numFmtId="49" fontId="26" fillId="0" borderId="34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70" xfId="56" applyFont="1" applyBorder="1" applyAlignment="1">
      <alignment horizontal="right"/>
      <protection/>
    </xf>
    <xf numFmtId="0" fontId="1" fillId="0" borderId="45" xfId="56" applyFont="1" applyBorder="1" applyAlignment="1">
      <alignment horizontal="center" vertical="center" wrapText="1"/>
      <protection/>
    </xf>
    <xf numFmtId="0" fontId="1" fillId="0" borderId="33" xfId="56" applyFont="1" applyBorder="1" applyAlignment="1">
      <alignment horizontal="center" vertical="center" wrapText="1"/>
      <protection/>
    </xf>
    <xf numFmtId="0" fontId="1" fillId="0" borderId="26" xfId="56" applyFont="1" applyBorder="1" applyAlignment="1">
      <alignment horizontal="center" vertical="center" wrapText="1"/>
      <protection/>
    </xf>
    <xf numFmtId="0" fontId="1" fillId="0" borderId="19" xfId="56" applyFont="1" applyBorder="1" applyAlignment="1">
      <alignment horizontal="center" vertical="center" wrapText="1"/>
      <protection/>
    </xf>
    <xf numFmtId="0" fontId="1" fillId="0" borderId="34" xfId="56" applyFont="1" applyBorder="1" applyAlignment="1">
      <alignment horizontal="center" vertical="center" wrapText="1"/>
      <protection/>
    </xf>
    <xf numFmtId="0" fontId="1" fillId="0" borderId="12" xfId="56" applyFont="1" applyBorder="1" applyAlignment="1">
      <alignment horizontal="center" vertical="center" wrapText="1"/>
      <protection/>
    </xf>
    <xf numFmtId="0" fontId="2" fillId="0" borderId="11" xfId="56" applyFont="1" applyBorder="1" applyAlignment="1">
      <alignment horizontal="center" vertical="center" wrapText="1"/>
      <protection/>
    </xf>
    <xf numFmtId="0" fontId="55" fillId="0" borderId="7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9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13" fillId="0" borderId="0" xfId="0" applyNumberFormat="1" applyFont="1" applyFill="1" applyAlignment="1" applyProtection="1">
      <alignment horizontal="left" vertical="top"/>
      <protection/>
    </xf>
    <xf numFmtId="0" fontId="13" fillId="0" borderId="0" xfId="0" applyNumberFormat="1" applyFont="1" applyFill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top" wrapText="1"/>
      <protection/>
    </xf>
    <xf numFmtId="0" fontId="12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 horizontal="center" vertical="center" wrapText="1"/>
      <protection/>
    </xf>
    <xf numFmtId="49" fontId="10" fillId="0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23" fillId="0" borderId="19" xfId="0" applyNumberFormat="1" applyFont="1" applyFill="1" applyBorder="1" applyAlignment="1">
      <alignment horizontal="right" vertical="center" wrapText="1"/>
    </xf>
    <xf numFmtId="49" fontId="23" fillId="0" borderId="34" xfId="0" applyNumberFormat="1" applyFont="1" applyFill="1" applyBorder="1" applyAlignment="1">
      <alignment horizontal="right" vertical="center" wrapText="1"/>
    </xf>
    <xf numFmtId="49" fontId="23" fillId="0" borderId="12" xfId="0" applyNumberFormat="1" applyFont="1" applyFill="1" applyBorder="1" applyAlignment="1">
      <alignment horizontal="right" vertical="center" wrapText="1"/>
    </xf>
    <xf numFmtId="49" fontId="26" fillId="0" borderId="19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_Додаток _ 3 зм_ни 4575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_Реш.бюд.-2015г" xfId="56"/>
    <cellStyle name="Обычный_Реш.бюд.2017г.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88">
      <selection activeCell="D53" sqref="D53"/>
    </sheetView>
  </sheetViews>
  <sheetFormatPr defaultColWidth="9.00390625" defaultRowHeight="12.75"/>
  <cols>
    <col min="1" max="1" width="11.125" style="0" customWidth="1"/>
    <col min="2" max="2" width="41.375" style="161" customWidth="1"/>
    <col min="3" max="3" width="11.75390625" style="162" customWidth="1"/>
    <col min="4" max="4" width="10.625" style="162" bestFit="1" customWidth="1"/>
    <col min="5" max="5" width="11.25390625" style="162" customWidth="1"/>
    <col min="6" max="6" width="12.125" style="162" customWidth="1"/>
  </cols>
  <sheetData>
    <row r="1" ht="12.75">
      <c r="E1" s="163" t="s">
        <v>1235</v>
      </c>
    </row>
    <row r="2" ht="12.75">
      <c r="E2" s="164" t="s">
        <v>109</v>
      </c>
    </row>
    <row r="3" ht="12.75">
      <c r="E3" s="164" t="s">
        <v>1236</v>
      </c>
    </row>
    <row r="4" ht="12.75">
      <c r="C4" s="164"/>
    </row>
    <row r="5" spans="1:6" ht="12.75">
      <c r="A5" s="528" t="s">
        <v>1237</v>
      </c>
      <c r="B5" s="528"/>
      <c r="C5" s="528"/>
      <c r="D5" s="528"/>
      <c r="E5" s="528"/>
      <c r="F5" s="528"/>
    </row>
    <row r="6" ht="5.25" customHeight="1">
      <c r="C6" s="163"/>
    </row>
    <row r="7" ht="15.75">
      <c r="F7" s="165" t="s">
        <v>1238</v>
      </c>
    </row>
    <row r="8" spans="1:6" ht="26.25" customHeight="1">
      <c r="A8" s="529" t="s">
        <v>1239</v>
      </c>
      <c r="B8" s="530" t="s">
        <v>1240</v>
      </c>
      <c r="C8" s="530" t="s">
        <v>470</v>
      </c>
      <c r="D8" s="530" t="s">
        <v>205</v>
      </c>
      <c r="E8" s="530"/>
      <c r="F8" s="530" t="s">
        <v>471</v>
      </c>
    </row>
    <row r="9" spans="1:6" ht="25.5" customHeight="1">
      <c r="A9" s="529"/>
      <c r="B9" s="530"/>
      <c r="C9" s="530"/>
      <c r="D9" s="166" t="s">
        <v>289</v>
      </c>
      <c r="E9" s="167" t="s">
        <v>472</v>
      </c>
      <c r="F9" s="530"/>
    </row>
    <row r="10" spans="1:6" ht="13.5" customHeight="1">
      <c r="A10" s="168">
        <v>1</v>
      </c>
      <c r="B10" s="169">
        <v>2</v>
      </c>
      <c r="C10" s="168">
        <v>3</v>
      </c>
      <c r="D10" s="168">
        <v>4</v>
      </c>
      <c r="E10" s="168">
        <v>5</v>
      </c>
      <c r="F10" s="168">
        <v>6</v>
      </c>
    </row>
    <row r="11" spans="1:6" s="173" customFormat="1" ht="12.75">
      <c r="A11" s="170">
        <v>10000000</v>
      </c>
      <c r="B11" s="171" t="s">
        <v>473</v>
      </c>
      <c r="C11" s="172">
        <f>C12+C22+C16+C28</f>
        <v>389259</v>
      </c>
      <c r="D11" s="172">
        <f>D12+D22+D16+D28</f>
        <v>204.5</v>
      </c>
      <c r="E11" s="172">
        <f>E12+E22+E16+E28</f>
        <v>0</v>
      </c>
      <c r="F11" s="172">
        <f>F12+F22+F16+F28</f>
        <v>389463.5</v>
      </c>
    </row>
    <row r="12" spans="1:6" s="173" customFormat="1" ht="25.5">
      <c r="A12" s="170">
        <v>11000000</v>
      </c>
      <c r="B12" s="171" t="s">
        <v>474</v>
      </c>
      <c r="C12" s="174">
        <f>SUM(C13:C14)</f>
        <v>286720.8</v>
      </c>
      <c r="D12" s="175"/>
      <c r="E12" s="172"/>
      <c r="F12" s="172">
        <f aca="true" t="shared" si="0" ref="F12:F19">C12+D12</f>
        <v>286720.8</v>
      </c>
    </row>
    <row r="13" spans="1:6" s="180" customFormat="1" ht="12.75">
      <c r="A13" s="176">
        <v>11010000</v>
      </c>
      <c r="B13" s="177" t="s">
        <v>475</v>
      </c>
      <c r="C13" s="178">
        <v>286325.8</v>
      </c>
      <c r="D13" s="179"/>
      <c r="E13" s="179"/>
      <c r="F13" s="179">
        <f t="shared" si="0"/>
        <v>286325.8</v>
      </c>
    </row>
    <row r="14" spans="1:6" s="180" customFormat="1" ht="12.75">
      <c r="A14" s="176">
        <v>11020000</v>
      </c>
      <c r="B14" s="177" t="s">
        <v>476</v>
      </c>
      <c r="C14" s="179">
        <f>C15</f>
        <v>395</v>
      </c>
      <c r="D14" s="179"/>
      <c r="E14" s="179"/>
      <c r="F14" s="179">
        <f t="shared" si="0"/>
        <v>395</v>
      </c>
    </row>
    <row r="15" spans="1:6" s="184" customFormat="1" ht="25.5">
      <c r="A15" s="181">
        <v>11020200</v>
      </c>
      <c r="B15" s="182" t="s">
        <v>477</v>
      </c>
      <c r="C15" s="183">
        <v>395</v>
      </c>
      <c r="D15" s="183"/>
      <c r="E15" s="183"/>
      <c r="F15" s="183">
        <f t="shared" si="0"/>
        <v>395</v>
      </c>
    </row>
    <row r="16" spans="1:6" s="173" customFormat="1" ht="12.75">
      <c r="A16" s="170">
        <v>14000000</v>
      </c>
      <c r="B16" s="171" t="s">
        <v>478</v>
      </c>
      <c r="C16" s="172">
        <f>C17+C18+C19</f>
        <v>21968</v>
      </c>
      <c r="D16" s="172"/>
      <c r="E16" s="172"/>
      <c r="F16" s="172">
        <f t="shared" si="0"/>
        <v>21968</v>
      </c>
    </row>
    <row r="17" spans="1:6" s="173" customFormat="1" ht="25.5">
      <c r="A17" s="176">
        <v>14020000</v>
      </c>
      <c r="B17" s="177" t="s">
        <v>479</v>
      </c>
      <c r="C17" s="179">
        <v>3484.5</v>
      </c>
      <c r="D17" s="179"/>
      <c r="E17" s="179"/>
      <c r="F17" s="179">
        <f t="shared" si="0"/>
        <v>3484.5</v>
      </c>
    </row>
    <row r="18" spans="1:6" s="173" customFormat="1" ht="25.5">
      <c r="A18" s="176">
        <v>14030000</v>
      </c>
      <c r="B18" s="177" t="s">
        <v>1026</v>
      </c>
      <c r="C18" s="179">
        <v>12880.4</v>
      </c>
      <c r="D18" s="179"/>
      <c r="E18" s="179"/>
      <c r="F18" s="179">
        <f t="shared" si="0"/>
        <v>12880.4</v>
      </c>
    </row>
    <row r="19" spans="1:6" s="180" customFormat="1" ht="38.25">
      <c r="A19" s="176">
        <v>14040000</v>
      </c>
      <c r="B19" s="177" t="s">
        <v>1027</v>
      </c>
      <c r="C19" s="179">
        <v>5603.1</v>
      </c>
      <c r="D19" s="179"/>
      <c r="E19" s="179"/>
      <c r="F19" s="179">
        <f t="shared" si="0"/>
        <v>5603.1</v>
      </c>
    </row>
    <row r="20" spans="1:6" s="180" customFormat="1" ht="12.75" hidden="1">
      <c r="A20" s="176"/>
      <c r="B20" s="177"/>
      <c r="C20" s="179"/>
      <c r="D20" s="179"/>
      <c r="E20" s="179"/>
      <c r="F20" s="179"/>
    </row>
    <row r="21" spans="1:6" s="180" customFormat="1" ht="12.75" hidden="1">
      <c r="A21" s="176"/>
      <c r="B21" s="177"/>
      <c r="C21" s="179"/>
      <c r="D21" s="179"/>
      <c r="E21" s="179"/>
      <c r="F21" s="179"/>
    </row>
    <row r="22" spans="1:6" s="173" customFormat="1" ht="12.75">
      <c r="A22" s="170">
        <v>18000000</v>
      </c>
      <c r="B22" s="171" t="s">
        <v>1028</v>
      </c>
      <c r="C22" s="172">
        <f>SUM(C23:C25)</f>
        <v>80570.2</v>
      </c>
      <c r="D22" s="172"/>
      <c r="E22" s="172"/>
      <c r="F22" s="172">
        <f aca="true" t="shared" si="1" ref="F22:F29">C22+D22</f>
        <v>80570.2</v>
      </c>
    </row>
    <row r="23" spans="1:6" s="180" customFormat="1" ht="12.75">
      <c r="A23" s="176">
        <v>18010000</v>
      </c>
      <c r="B23" s="177" t="s">
        <v>1029</v>
      </c>
      <c r="C23" s="178">
        <v>29898</v>
      </c>
      <c r="D23" s="179"/>
      <c r="E23" s="179"/>
      <c r="F23" s="179">
        <f t="shared" si="1"/>
        <v>29898</v>
      </c>
    </row>
    <row r="24" spans="1:6" s="180" customFormat="1" ht="12.75">
      <c r="A24" s="176">
        <v>18030000</v>
      </c>
      <c r="B24" s="177" t="s">
        <v>1030</v>
      </c>
      <c r="C24" s="178">
        <v>28</v>
      </c>
      <c r="D24" s="179"/>
      <c r="E24" s="179"/>
      <c r="F24" s="179">
        <f t="shared" si="1"/>
        <v>28</v>
      </c>
    </row>
    <row r="25" spans="1:6" s="180" customFormat="1" ht="12.75">
      <c r="A25" s="176">
        <v>18050000</v>
      </c>
      <c r="B25" s="177" t="s">
        <v>1031</v>
      </c>
      <c r="C25" s="178">
        <v>50644.2</v>
      </c>
      <c r="D25" s="179"/>
      <c r="E25" s="179"/>
      <c r="F25" s="179">
        <f t="shared" si="1"/>
        <v>50644.2</v>
      </c>
    </row>
    <row r="26" spans="1:6" s="180" customFormat="1" ht="12.75" hidden="1">
      <c r="A26" s="176">
        <v>18010500</v>
      </c>
      <c r="B26" s="177" t="s">
        <v>1032</v>
      </c>
      <c r="C26" s="179"/>
      <c r="D26" s="179"/>
      <c r="E26" s="179"/>
      <c r="F26" s="179">
        <f t="shared" si="1"/>
        <v>0</v>
      </c>
    </row>
    <row r="27" spans="1:6" s="180" customFormat="1" ht="12.75" hidden="1">
      <c r="A27" s="176">
        <v>18011000</v>
      </c>
      <c r="B27" s="177" t="s">
        <v>1033</v>
      </c>
      <c r="C27" s="179"/>
      <c r="D27" s="179"/>
      <c r="E27" s="179"/>
      <c r="F27" s="179">
        <f t="shared" si="1"/>
        <v>0</v>
      </c>
    </row>
    <row r="28" spans="1:6" s="173" customFormat="1" ht="12.75">
      <c r="A28" s="170">
        <v>19000000</v>
      </c>
      <c r="B28" s="171" t="s">
        <v>1034</v>
      </c>
      <c r="C28" s="172"/>
      <c r="D28" s="172">
        <f>D29</f>
        <v>204.5</v>
      </c>
      <c r="E28" s="172"/>
      <c r="F28" s="172">
        <f t="shared" si="1"/>
        <v>204.5</v>
      </c>
    </row>
    <row r="29" spans="1:6" s="180" customFormat="1" ht="12.75">
      <c r="A29" s="176">
        <v>19010000</v>
      </c>
      <c r="B29" s="177" t="s">
        <v>1035</v>
      </c>
      <c r="C29" s="179"/>
      <c r="D29" s="179">
        <v>204.5</v>
      </c>
      <c r="E29" s="179"/>
      <c r="F29" s="179">
        <f t="shared" si="1"/>
        <v>204.5</v>
      </c>
    </row>
    <row r="30" spans="1:6" s="173" customFormat="1" ht="12.75">
      <c r="A30" s="169">
        <v>200000000</v>
      </c>
      <c r="B30" s="185" t="s">
        <v>1036</v>
      </c>
      <c r="C30" s="172">
        <f>C31+C36+C41+C44</f>
        <v>7148</v>
      </c>
      <c r="D30" s="172">
        <f>D31+D36+D41+D44</f>
        <v>14871.3</v>
      </c>
      <c r="E30" s="172"/>
      <c r="F30" s="172">
        <f>F31+F36+F41+F44</f>
        <v>22019.3</v>
      </c>
    </row>
    <row r="31" spans="1:6" s="173" customFormat="1" ht="25.5">
      <c r="A31" s="170">
        <v>21000000</v>
      </c>
      <c r="B31" s="171" t="s">
        <v>1037</v>
      </c>
      <c r="C31" s="186">
        <f>C32+C34+C35</f>
        <v>356</v>
      </c>
      <c r="D31" s="186"/>
      <c r="E31" s="186"/>
      <c r="F31" s="186">
        <f>F32+F34+F35</f>
        <v>356</v>
      </c>
    </row>
    <row r="32" spans="1:6" s="180" customFormat="1" ht="76.5" hidden="1">
      <c r="A32" s="176">
        <v>21010000</v>
      </c>
      <c r="B32" s="177" t="s">
        <v>1038</v>
      </c>
      <c r="C32" s="187">
        <f>C33</f>
        <v>0</v>
      </c>
      <c r="D32" s="187"/>
      <c r="E32" s="187"/>
      <c r="F32" s="179">
        <f>C32+D32</f>
        <v>0</v>
      </c>
    </row>
    <row r="33" spans="1:6" s="180" customFormat="1" ht="38.25" hidden="1">
      <c r="A33" s="176">
        <v>21010300</v>
      </c>
      <c r="B33" s="177" t="s">
        <v>1039</v>
      </c>
      <c r="C33" s="187"/>
      <c r="D33" s="187"/>
      <c r="E33" s="187"/>
      <c r="F33" s="179">
        <f>C33+D33</f>
        <v>0</v>
      </c>
    </row>
    <row r="34" spans="1:6" s="180" customFormat="1" ht="25.5" hidden="1">
      <c r="A34" s="176">
        <v>21050000</v>
      </c>
      <c r="B34" s="177" t="s">
        <v>1040</v>
      </c>
      <c r="C34" s="187"/>
      <c r="D34" s="187"/>
      <c r="E34" s="187"/>
      <c r="F34" s="179">
        <f>C34+D34</f>
        <v>0</v>
      </c>
    </row>
    <row r="35" spans="1:6" s="180" customFormat="1" ht="12.75">
      <c r="A35" s="176">
        <v>21080000</v>
      </c>
      <c r="B35" s="177" t="s">
        <v>1041</v>
      </c>
      <c r="C35" s="187">
        <v>356</v>
      </c>
      <c r="D35" s="187"/>
      <c r="E35" s="187"/>
      <c r="F35" s="179">
        <f>C35+D35</f>
        <v>356</v>
      </c>
    </row>
    <row r="36" spans="1:6" s="173" customFormat="1" ht="25.5">
      <c r="A36" s="170">
        <v>22000000</v>
      </c>
      <c r="B36" s="171" t="s">
        <v>1042</v>
      </c>
      <c r="C36" s="188">
        <f>C37+C38+C40</f>
        <v>6112</v>
      </c>
      <c r="D36" s="188"/>
      <c r="E36" s="188"/>
      <c r="F36" s="188">
        <f>F37+F38+F40</f>
        <v>6112</v>
      </c>
    </row>
    <row r="37" spans="1:6" s="180" customFormat="1" ht="12.75">
      <c r="A37" s="176">
        <v>22010000</v>
      </c>
      <c r="B37" s="177" t="s">
        <v>1043</v>
      </c>
      <c r="C37" s="187">
        <v>3796</v>
      </c>
      <c r="D37" s="187"/>
      <c r="E37" s="187"/>
      <c r="F37" s="179">
        <f>C37+D37</f>
        <v>3796</v>
      </c>
    </row>
    <row r="38" spans="1:6" s="180" customFormat="1" ht="38.25">
      <c r="A38" s="176">
        <v>22080000</v>
      </c>
      <c r="B38" s="177" t="s">
        <v>1044</v>
      </c>
      <c r="C38" s="187">
        <f>C39</f>
        <v>2136</v>
      </c>
      <c r="D38" s="187"/>
      <c r="E38" s="187"/>
      <c r="F38" s="179">
        <f>C38+D38</f>
        <v>2136</v>
      </c>
    </row>
    <row r="39" spans="1:6" s="184" customFormat="1" ht="51">
      <c r="A39" s="181">
        <v>22080400</v>
      </c>
      <c r="B39" s="182" t="s">
        <v>1045</v>
      </c>
      <c r="C39" s="189">
        <v>2136</v>
      </c>
      <c r="D39" s="190"/>
      <c r="E39" s="190"/>
      <c r="F39" s="183">
        <f>C39+D39</f>
        <v>2136</v>
      </c>
    </row>
    <row r="40" spans="1:6" s="180" customFormat="1" ht="12.75">
      <c r="A40" s="176">
        <v>22090000</v>
      </c>
      <c r="B40" s="177" t="s">
        <v>1046</v>
      </c>
      <c r="C40" s="187">
        <v>180</v>
      </c>
      <c r="D40" s="187"/>
      <c r="E40" s="187"/>
      <c r="F40" s="179">
        <f>C40+D40</f>
        <v>180</v>
      </c>
    </row>
    <row r="41" spans="1:6" s="173" customFormat="1" ht="12.75">
      <c r="A41" s="170">
        <v>24000000</v>
      </c>
      <c r="B41" s="171" t="s">
        <v>1047</v>
      </c>
      <c r="C41" s="188">
        <f>C42</f>
        <v>680</v>
      </c>
      <c r="D41" s="188"/>
      <c r="E41" s="188"/>
      <c r="F41" s="188">
        <f>F42</f>
        <v>680</v>
      </c>
    </row>
    <row r="42" spans="1:6" s="180" customFormat="1" ht="12.75">
      <c r="A42" s="176">
        <v>24060000</v>
      </c>
      <c r="B42" s="191" t="s">
        <v>1041</v>
      </c>
      <c r="C42" s="187">
        <f>C43</f>
        <v>680</v>
      </c>
      <c r="D42" s="187"/>
      <c r="E42" s="187"/>
      <c r="F42" s="187">
        <f>F43</f>
        <v>680</v>
      </c>
    </row>
    <row r="43" spans="1:6" s="184" customFormat="1" ht="12.75">
      <c r="A43" s="181">
        <v>24060300</v>
      </c>
      <c r="B43" s="192" t="s">
        <v>1041</v>
      </c>
      <c r="C43" s="190">
        <v>680</v>
      </c>
      <c r="D43" s="190"/>
      <c r="E43" s="190"/>
      <c r="F43" s="183">
        <f>C43+D43</f>
        <v>680</v>
      </c>
    </row>
    <row r="44" spans="1:6" s="173" customFormat="1" ht="12.75">
      <c r="A44" s="170">
        <v>25000000</v>
      </c>
      <c r="B44" s="171" t="s">
        <v>1048</v>
      </c>
      <c r="C44" s="188"/>
      <c r="D44" s="174">
        <v>14871.3</v>
      </c>
      <c r="E44" s="188"/>
      <c r="F44" s="172">
        <f>C44+D44</f>
        <v>14871.3</v>
      </c>
    </row>
    <row r="45" spans="1:6" s="173" customFormat="1" ht="12.75">
      <c r="A45" s="170">
        <v>30000000</v>
      </c>
      <c r="B45" s="171" t="s">
        <v>1049</v>
      </c>
      <c r="C45" s="188">
        <f>C46+C50</f>
        <v>10</v>
      </c>
      <c r="D45" s="188">
        <f>D46+D50</f>
        <v>2260</v>
      </c>
      <c r="E45" s="188">
        <f>E46+E50</f>
        <v>2260</v>
      </c>
      <c r="F45" s="188">
        <f>F46+F50</f>
        <v>2270</v>
      </c>
    </row>
    <row r="46" spans="1:6" s="173" customFormat="1" ht="12.75">
      <c r="A46" s="193">
        <v>31000000</v>
      </c>
      <c r="B46" s="171" t="s">
        <v>1050</v>
      </c>
      <c r="C46" s="188">
        <f>C47+C49</f>
        <v>10</v>
      </c>
      <c r="D46" s="188">
        <f>D47+D49</f>
        <v>500</v>
      </c>
      <c r="E46" s="188">
        <f>E47+E49</f>
        <v>500</v>
      </c>
      <c r="F46" s="172">
        <f aca="true" t="shared" si="2" ref="F46:F53">C46+D46</f>
        <v>510</v>
      </c>
    </row>
    <row r="47" spans="1:6" s="180" customFormat="1" ht="63.75">
      <c r="A47" s="194">
        <v>31010000</v>
      </c>
      <c r="B47" s="177" t="s">
        <v>855</v>
      </c>
      <c r="C47" s="187">
        <f>C48</f>
        <v>10</v>
      </c>
      <c r="D47" s="187"/>
      <c r="E47" s="187"/>
      <c r="F47" s="179">
        <f t="shared" si="2"/>
        <v>10</v>
      </c>
    </row>
    <row r="48" spans="1:6" s="184" customFormat="1" ht="76.5">
      <c r="A48" s="195">
        <v>31010200</v>
      </c>
      <c r="B48" s="182" t="s">
        <v>856</v>
      </c>
      <c r="C48" s="190">
        <v>10</v>
      </c>
      <c r="D48" s="190"/>
      <c r="E48" s="190"/>
      <c r="F48" s="183">
        <f t="shared" si="2"/>
        <v>10</v>
      </c>
    </row>
    <row r="49" spans="1:6" s="180" customFormat="1" ht="38.25">
      <c r="A49" s="176">
        <v>31030000</v>
      </c>
      <c r="B49" s="177" t="s">
        <v>857</v>
      </c>
      <c r="C49" s="187"/>
      <c r="D49" s="187">
        <v>500</v>
      </c>
      <c r="E49" s="187">
        <f>D49</f>
        <v>500</v>
      </c>
      <c r="F49" s="179">
        <f t="shared" si="2"/>
        <v>500</v>
      </c>
    </row>
    <row r="50" spans="1:6" s="173" customFormat="1" ht="25.5">
      <c r="A50" s="170">
        <v>33000000</v>
      </c>
      <c r="B50" s="171" t="s">
        <v>858</v>
      </c>
      <c r="C50" s="188"/>
      <c r="D50" s="188">
        <f>D51</f>
        <v>1760</v>
      </c>
      <c r="E50" s="188">
        <f>E51</f>
        <v>1760</v>
      </c>
      <c r="F50" s="172">
        <f t="shared" si="2"/>
        <v>1760</v>
      </c>
    </row>
    <row r="51" spans="1:6" s="180" customFormat="1" ht="12.75">
      <c r="A51" s="176">
        <v>33010000</v>
      </c>
      <c r="B51" s="177" t="s">
        <v>859</v>
      </c>
      <c r="C51" s="187"/>
      <c r="D51" s="196">
        <v>1760</v>
      </c>
      <c r="E51" s="187">
        <f>D51</f>
        <v>1760</v>
      </c>
      <c r="F51" s="179">
        <f t="shared" si="2"/>
        <v>1760</v>
      </c>
    </row>
    <row r="52" spans="1:6" s="173" customFormat="1" ht="12.75" customHeight="1">
      <c r="A52" s="170">
        <v>50000000</v>
      </c>
      <c r="B52" s="171" t="s">
        <v>860</v>
      </c>
      <c r="C52" s="188"/>
      <c r="D52" s="188">
        <f>D53</f>
        <v>0</v>
      </c>
      <c r="E52" s="188"/>
      <c r="F52" s="172">
        <f t="shared" si="2"/>
        <v>0</v>
      </c>
    </row>
    <row r="53" spans="1:6" s="180" customFormat="1" ht="51" customHeight="1">
      <c r="A53" s="176">
        <v>50110000</v>
      </c>
      <c r="B53" s="177" t="s">
        <v>861</v>
      </c>
      <c r="C53" s="187"/>
      <c r="D53" s="187"/>
      <c r="E53" s="187"/>
      <c r="F53" s="179">
        <f t="shared" si="2"/>
        <v>0</v>
      </c>
    </row>
    <row r="54" spans="1:6" s="173" customFormat="1" ht="12.75">
      <c r="A54" s="170"/>
      <c r="B54" s="171" t="s">
        <v>862</v>
      </c>
      <c r="C54" s="188">
        <f>C11+C30+C45+C52</f>
        <v>396417</v>
      </c>
      <c r="D54" s="188">
        <f>D11+D30+D45+D52</f>
        <v>17335.8</v>
      </c>
      <c r="E54" s="188">
        <f>E11+E30+E45+E52</f>
        <v>2260</v>
      </c>
      <c r="F54" s="188">
        <f>F11+F30+F45+F52</f>
        <v>413752.8</v>
      </c>
    </row>
    <row r="55" spans="1:6" s="173" customFormat="1" ht="12.75">
      <c r="A55" s="170">
        <v>40000000</v>
      </c>
      <c r="B55" s="171" t="s">
        <v>863</v>
      </c>
      <c r="C55" s="188">
        <f>C56</f>
        <v>799179.3</v>
      </c>
      <c r="D55" s="188">
        <f>D56</f>
        <v>36946.6</v>
      </c>
      <c r="E55" s="188">
        <f>E56</f>
        <v>0</v>
      </c>
      <c r="F55" s="188">
        <f>F56</f>
        <v>836125.9</v>
      </c>
    </row>
    <row r="56" spans="1:6" s="173" customFormat="1" ht="12.75">
      <c r="A56" s="170">
        <v>41000000</v>
      </c>
      <c r="B56" s="171" t="s">
        <v>864</v>
      </c>
      <c r="C56" s="188">
        <f>C57+C64+C80</f>
        <v>799179.3</v>
      </c>
      <c r="D56" s="188">
        <f>D57+D64+D80</f>
        <v>36946.6</v>
      </c>
      <c r="E56" s="188">
        <f>E57+E64+E80</f>
        <v>0</v>
      </c>
      <c r="F56" s="188">
        <f>F57+F64+F80</f>
        <v>836125.9</v>
      </c>
    </row>
    <row r="57" spans="1:6" s="180" customFormat="1" ht="12.75">
      <c r="A57" s="176">
        <v>41020000</v>
      </c>
      <c r="B57" s="177" t="s">
        <v>865</v>
      </c>
      <c r="C57" s="196">
        <f>SUM(C58:C60)</f>
        <v>33960.5</v>
      </c>
      <c r="D57" s="187">
        <f>SUM(D58:D60)</f>
        <v>0</v>
      </c>
      <c r="E57" s="187">
        <f>SUM(E58:E60)</f>
        <v>0</v>
      </c>
      <c r="F57" s="187">
        <f>SUM(F58:F60)</f>
        <v>33960.5</v>
      </c>
    </row>
    <row r="58" spans="1:6" s="180" customFormat="1" ht="12.75">
      <c r="A58" s="176">
        <v>41020100</v>
      </c>
      <c r="B58" s="177" t="s">
        <v>866</v>
      </c>
      <c r="C58" s="196">
        <v>28190.1</v>
      </c>
      <c r="D58" s="187"/>
      <c r="E58" s="187"/>
      <c r="F58" s="179">
        <f>C58+D58</f>
        <v>28190.1</v>
      </c>
    </row>
    <row r="59" spans="1:6" s="180" customFormat="1" ht="12.75">
      <c r="A59" s="176">
        <v>41020600</v>
      </c>
      <c r="B59" s="177" t="s">
        <v>867</v>
      </c>
      <c r="C59" s="196"/>
      <c r="D59" s="187"/>
      <c r="E59" s="187"/>
      <c r="F59" s="179">
        <f>C59+D59</f>
        <v>0</v>
      </c>
    </row>
    <row r="60" spans="1:6" s="180" customFormat="1" ht="25.5">
      <c r="A60" s="176">
        <v>41040000</v>
      </c>
      <c r="B60" s="177" t="s">
        <v>442</v>
      </c>
      <c r="C60" s="187">
        <f>C61+C62+C63</f>
        <v>5770.4</v>
      </c>
      <c r="D60" s="187">
        <f>D61+D62+D63</f>
        <v>0</v>
      </c>
      <c r="E60" s="187">
        <f>E61+E62+E63</f>
        <v>0</v>
      </c>
      <c r="F60" s="187">
        <f>F61+F62+F63</f>
        <v>5770.4</v>
      </c>
    </row>
    <row r="61" spans="1:6" s="180" customFormat="1" ht="25.5">
      <c r="A61" s="176">
        <v>41040400</v>
      </c>
      <c r="B61" s="177" t="s">
        <v>443</v>
      </c>
      <c r="C61" s="196">
        <v>2970.4</v>
      </c>
      <c r="D61" s="187"/>
      <c r="E61" s="187"/>
      <c r="F61" s="179">
        <f>C61+D61</f>
        <v>2970.4</v>
      </c>
    </row>
    <row r="62" spans="1:6" s="180" customFormat="1" ht="25.5">
      <c r="A62" s="176">
        <v>41040400</v>
      </c>
      <c r="B62" s="177" t="s">
        <v>443</v>
      </c>
      <c r="C62" s="196">
        <v>300</v>
      </c>
      <c r="D62" s="187"/>
      <c r="E62" s="187"/>
      <c r="F62" s="179">
        <f>C62+D62</f>
        <v>300</v>
      </c>
    </row>
    <row r="63" spans="1:6" s="180" customFormat="1" ht="25.5">
      <c r="A63" s="176">
        <v>41040400</v>
      </c>
      <c r="B63" s="177" t="s">
        <v>444</v>
      </c>
      <c r="C63" s="196">
        <v>2500</v>
      </c>
      <c r="D63" s="187"/>
      <c r="E63" s="187"/>
      <c r="F63" s="179">
        <f>C63+D63</f>
        <v>2500</v>
      </c>
    </row>
    <row r="64" spans="1:6" s="180" customFormat="1" ht="25.5">
      <c r="A64" s="170">
        <v>41030000</v>
      </c>
      <c r="B64" s="171" t="s">
        <v>445</v>
      </c>
      <c r="C64" s="197">
        <f>SUM(C69:C79)</f>
        <v>211389.4</v>
      </c>
      <c r="D64" s="197">
        <f>SUM(D69:D79)</f>
        <v>36946.6</v>
      </c>
      <c r="E64" s="197">
        <f>SUM(E69:E79)</f>
        <v>0</v>
      </c>
      <c r="F64" s="197">
        <f>SUM(F69:F79)</f>
        <v>248336</v>
      </c>
    </row>
    <row r="65" spans="1:6" s="180" customFormat="1" ht="80.25" customHeight="1" hidden="1">
      <c r="A65" s="176">
        <v>41030600</v>
      </c>
      <c r="B65" s="177" t="s">
        <v>446</v>
      </c>
      <c r="C65" s="196"/>
      <c r="D65" s="187"/>
      <c r="E65" s="187"/>
      <c r="F65" s="179">
        <f aca="true" t="shared" si="3" ref="F65:F79">C65+D65</f>
        <v>0</v>
      </c>
    </row>
    <row r="66" spans="1:6" s="180" customFormat="1" ht="93.75" customHeight="1" hidden="1">
      <c r="A66" s="176">
        <v>41030800</v>
      </c>
      <c r="B66" s="177" t="s">
        <v>447</v>
      </c>
      <c r="C66" s="196"/>
      <c r="D66" s="187"/>
      <c r="E66" s="187"/>
      <c r="F66" s="179">
        <f t="shared" si="3"/>
        <v>0</v>
      </c>
    </row>
    <row r="67" spans="1:6" s="180" customFormat="1" ht="76.5" hidden="1">
      <c r="A67" s="176">
        <v>41030900</v>
      </c>
      <c r="B67" s="177" t="s">
        <v>448</v>
      </c>
      <c r="C67" s="196"/>
      <c r="D67" s="187"/>
      <c r="E67" s="187"/>
      <c r="F67" s="179">
        <f t="shared" si="3"/>
        <v>0</v>
      </c>
    </row>
    <row r="68" spans="1:6" s="180" customFormat="1" ht="51" hidden="1">
      <c r="A68" s="176">
        <v>41031000</v>
      </c>
      <c r="B68" s="177" t="s">
        <v>1304</v>
      </c>
      <c r="C68" s="196"/>
      <c r="D68" s="187"/>
      <c r="E68" s="187"/>
      <c r="F68" s="179">
        <f t="shared" si="3"/>
        <v>0</v>
      </c>
    </row>
    <row r="69" spans="1:6" s="180" customFormat="1" ht="54.75" customHeight="1">
      <c r="A69" s="176">
        <v>41031400</v>
      </c>
      <c r="B69" s="177" t="s">
        <v>1305</v>
      </c>
      <c r="C69" s="196">
        <v>11883.5</v>
      </c>
      <c r="D69" s="187">
        <v>36946.6</v>
      </c>
      <c r="E69" s="187"/>
      <c r="F69" s="179">
        <f t="shared" si="3"/>
        <v>48830.1</v>
      </c>
    </row>
    <row r="70" spans="1:6" s="180" customFormat="1" ht="25.5">
      <c r="A70" s="176">
        <v>41033900</v>
      </c>
      <c r="B70" s="177" t="s">
        <v>1306</v>
      </c>
      <c r="C70" s="196">
        <v>99457.8</v>
      </c>
      <c r="D70" s="187"/>
      <c r="E70" s="187"/>
      <c r="F70" s="179">
        <f t="shared" si="3"/>
        <v>99457.8</v>
      </c>
    </row>
    <row r="71" spans="1:6" s="180" customFormat="1" ht="25.5">
      <c r="A71" s="176">
        <v>41034200</v>
      </c>
      <c r="B71" s="177" t="s">
        <v>1307</v>
      </c>
      <c r="C71" s="196">
        <v>95048.5</v>
      </c>
      <c r="D71" s="187"/>
      <c r="E71" s="187"/>
      <c r="F71" s="179">
        <f t="shared" si="3"/>
        <v>95048.5</v>
      </c>
    </row>
    <row r="72" spans="1:6" s="180" customFormat="1" ht="51" hidden="1">
      <c r="A72" s="176">
        <v>41037200</v>
      </c>
      <c r="B72" s="177" t="s">
        <v>548</v>
      </c>
      <c r="C72" s="196"/>
      <c r="D72" s="187"/>
      <c r="E72" s="187"/>
      <c r="F72" s="179">
        <f t="shared" si="3"/>
        <v>0</v>
      </c>
    </row>
    <row r="73" spans="1:6" s="180" customFormat="1" ht="38.25" hidden="1">
      <c r="A73" s="176">
        <v>41035300</v>
      </c>
      <c r="B73" s="177" t="s">
        <v>549</v>
      </c>
      <c r="C73" s="196"/>
      <c r="D73" s="187"/>
      <c r="E73" s="187"/>
      <c r="F73" s="179">
        <f t="shared" si="3"/>
        <v>0</v>
      </c>
    </row>
    <row r="74" spans="1:6" s="180" customFormat="1" ht="105" customHeight="1" hidden="1">
      <c r="A74" s="176">
        <v>41035800</v>
      </c>
      <c r="B74" s="177" t="s">
        <v>418</v>
      </c>
      <c r="C74" s="196"/>
      <c r="D74" s="187"/>
      <c r="E74" s="187"/>
      <c r="F74" s="179">
        <f t="shared" si="3"/>
        <v>0</v>
      </c>
    </row>
    <row r="75" spans="1:6" s="180" customFormat="1" ht="12.75" hidden="1">
      <c r="A75" s="176"/>
      <c r="B75" s="177"/>
      <c r="C75" s="196"/>
      <c r="D75" s="187"/>
      <c r="E75" s="187"/>
      <c r="F75" s="179">
        <f t="shared" si="3"/>
        <v>0</v>
      </c>
    </row>
    <row r="76" spans="1:6" s="180" customFormat="1" ht="63.75" hidden="1">
      <c r="A76" s="176">
        <v>41035900</v>
      </c>
      <c r="B76" s="177" t="s">
        <v>948</v>
      </c>
      <c r="C76" s="196"/>
      <c r="D76" s="187"/>
      <c r="E76" s="187"/>
      <c r="F76" s="179">
        <f t="shared" si="3"/>
        <v>0</v>
      </c>
    </row>
    <row r="77" spans="1:6" s="180" customFormat="1" ht="89.25" hidden="1">
      <c r="A77" s="176">
        <v>41036600</v>
      </c>
      <c r="B77" s="177" t="s">
        <v>949</v>
      </c>
      <c r="C77" s="196"/>
      <c r="D77" s="187"/>
      <c r="E77" s="187"/>
      <c r="F77" s="179">
        <f t="shared" si="3"/>
        <v>0</v>
      </c>
    </row>
    <row r="78" spans="1:6" s="180" customFormat="1" ht="51" hidden="1">
      <c r="A78" s="176">
        <v>41037000</v>
      </c>
      <c r="B78" s="177" t="s">
        <v>538</v>
      </c>
      <c r="C78" s="196"/>
      <c r="D78" s="187"/>
      <c r="E78" s="187"/>
      <c r="F78" s="179">
        <f t="shared" si="3"/>
        <v>0</v>
      </c>
    </row>
    <row r="79" spans="1:6" s="180" customFormat="1" ht="38.25">
      <c r="A79" s="176">
        <v>41034500</v>
      </c>
      <c r="B79" s="177" t="s">
        <v>255</v>
      </c>
      <c r="C79" s="196">
        <v>4999.6</v>
      </c>
      <c r="D79" s="187"/>
      <c r="E79" s="187"/>
      <c r="F79" s="179">
        <f t="shared" si="3"/>
        <v>4999.6</v>
      </c>
    </row>
    <row r="80" spans="1:6" s="180" customFormat="1" ht="25.5">
      <c r="A80" s="170">
        <v>41050000</v>
      </c>
      <c r="B80" s="171" t="s">
        <v>539</v>
      </c>
      <c r="C80" s="198">
        <f>SUM(C81:C90)</f>
        <v>553829.4</v>
      </c>
      <c r="D80" s="198">
        <f>SUM(D81:D90)</f>
        <v>0</v>
      </c>
      <c r="E80" s="198">
        <f>SUM(E81:E90)</f>
        <v>0</v>
      </c>
      <c r="F80" s="198">
        <f>SUM(F81:F90)</f>
        <v>553829.4</v>
      </c>
    </row>
    <row r="81" spans="1:6" s="180" customFormat="1" ht="124.5" customHeight="1">
      <c r="A81" s="176">
        <v>41050100</v>
      </c>
      <c r="B81" s="199" t="s">
        <v>834</v>
      </c>
      <c r="C81" s="196">
        <v>303479</v>
      </c>
      <c r="D81" s="187"/>
      <c r="E81" s="187"/>
      <c r="F81" s="179">
        <f aca="true" t="shared" si="4" ref="F81:F90">C81+D81</f>
        <v>303479</v>
      </c>
    </row>
    <row r="82" spans="1:6" s="180" customFormat="1" ht="71.25" customHeight="1">
      <c r="A82" s="176">
        <v>41050200</v>
      </c>
      <c r="B82" s="177" t="s">
        <v>540</v>
      </c>
      <c r="C82" s="196">
        <v>3368</v>
      </c>
      <c r="D82" s="187"/>
      <c r="E82" s="187"/>
      <c r="F82" s="179">
        <f t="shared" si="4"/>
        <v>3368</v>
      </c>
    </row>
    <row r="83" spans="1:6" s="180" customFormat="1" ht="186.75" customHeight="1">
      <c r="A83" s="176">
        <v>41050300</v>
      </c>
      <c r="B83" s="199" t="s">
        <v>835</v>
      </c>
      <c r="C83" s="196">
        <v>192451</v>
      </c>
      <c r="D83" s="187"/>
      <c r="E83" s="187"/>
      <c r="F83" s="179">
        <f t="shared" si="4"/>
        <v>192451</v>
      </c>
    </row>
    <row r="84" spans="1:6" s="180" customFormat="1" ht="158.25" customHeight="1">
      <c r="A84" s="176">
        <v>41050700</v>
      </c>
      <c r="B84" s="199" t="s">
        <v>836</v>
      </c>
      <c r="C84" s="196">
        <v>3475.6</v>
      </c>
      <c r="D84" s="187"/>
      <c r="E84" s="187"/>
      <c r="F84" s="179">
        <f t="shared" si="4"/>
        <v>3475.6</v>
      </c>
    </row>
    <row r="85" spans="1:6" s="180" customFormat="1" ht="57.75" customHeight="1">
      <c r="A85" s="176">
        <v>41051200</v>
      </c>
      <c r="B85" s="199" t="s">
        <v>449</v>
      </c>
      <c r="C85" s="196">
        <v>277.9</v>
      </c>
      <c r="D85" s="187"/>
      <c r="E85" s="187"/>
      <c r="F85" s="179">
        <f t="shared" si="4"/>
        <v>277.9</v>
      </c>
    </row>
    <row r="86" spans="1:6" s="180" customFormat="1" ht="57.75" customHeight="1">
      <c r="A86" s="176">
        <v>41051400</v>
      </c>
      <c r="B86" s="177" t="s">
        <v>796</v>
      </c>
      <c r="C86" s="196">
        <v>2213.9</v>
      </c>
      <c r="D86" s="187"/>
      <c r="E86" s="187"/>
      <c r="F86" s="179">
        <f t="shared" si="4"/>
        <v>2213.9</v>
      </c>
    </row>
    <row r="87" spans="1:6" s="180" customFormat="1" ht="42" customHeight="1">
      <c r="A87" s="176">
        <v>41051500</v>
      </c>
      <c r="B87" s="177" t="s">
        <v>450</v>
      </c>
      <c r="C87" s="196">
        <v>9728.2</v>
      </c>
      <c r="D87" s="187"/>
      <c r="E87" s="187"/>
      <c r="F87" s="179">
        <f t="shared" si="4"/>
        <v>9728.2</v>
      </c>
    </row>
    <row r="88" spans="1:6" s="180" customFormat="1" ht="42" customHeight="1">
      <c r="A88" s="176">
        <v>41051600</v>
      </c>
      <c r="B88" s="177" t="s">
        <v>549</v>
      </c>
      <c r="C88" s="196">
        <v>1295.4</v>
      </c>
      <c r="D88" s="187"/>
      <c r="E88" s="187"/>
      <c r="F88" s="179">
        <f t="shared" si="4"/>
        <v>1295.4</v>
      </c>
    </row>
    <row r="89" spans="1:6" s="180" customFormat="1" ht="12.75">
      <c r="A89" s="176">
        <v>41053900</v>
      </c>
      <c r="B89" s="177" t="s">
        <v>451</v>
      </c>
      <c r="C89" s="196">
        <v>34174.7</v>
      </c>
      <c r="D89" s="187"/>
      <c r="E89" s="187"/>
      <c r="F89" s="179">
        <f t="shared" si="4"/>
        <v>34174.7</v>
      </c>
    </row>
    <row r="90" spans="1:6" s="180" customFormat="1" ht="54" customHeight="1">
      <c r="A90" s="176">
        <v>41052000</v>
      </c>
      <c r="B90" s="177" t="s">
        <v>452</v>
      </c>
      <c r="C90" s="196">
        <v>3365.7</v>
      </c>
      <c r="D90" s="187"/>
      <c r="E90" s="187"/>
      <c r="F90" s="179">
        <f t="shared" si="4"/>
        <v>3365.7</v>
      </c>
    </row>
    <row r="91" spans="1:6" s="173" customFormat="1" ht="13.5">
      <c r="A91" s="200"/>
      <c r="B91" s="171" t="s">
        <v>453</v>
      </c>
      <c r="C91" s="188">
        <f>C54+C55</f>
        <v>1195596.3</v>
      </c>
      <c r="D91" s="188">
        <f>D54+D55</f>
        <v>54282.399999999994</v>
      </c>
      <c r="E91" s="188">
        <f>E54+E55</f>
        <v>2260</v>
      </c>
      <c r="F91" s="188">
        <f>F54+F55</f>
        <v>1249878.7</v>
      </c>
    </row>
  </sheetData>
  <mergeCells count="6">
    <mergeCell ref="A5:F5"/>
    <mergeCell ref="A8:A9"/>
    <mergeCell ref="B8:B9"/>
    <mergeCell ref="C8:C9"/>
    <mergeCell ref="D8:E8"/>
    <mergeCell ref="F8:F9"/>
  </mergeCells>
  <printOptions/>
  <pageMargins left="0.56" right="0.31" top="0.4" bottom="0.28" header="0.5" footer="0.5"/>
  <pageSetup fitToHeight="3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workbookViewId="0" topLeftCell="A7">
      <selection activeCell="C18" sqref="C18:E18"/>
    </sheetView>
  </sheetViews>
  <sheetFormatPr defaultColWidth="9.00390625" defaultRowHeight="12.75"/>
  <cols>
    <col min="2" max="2" width="26.75390625" style="0" customWidth="1"/>
    <col min="3" max="3" width="14.125" style="0" customWidth="1"/>
    <col min="4" max="4" width="16.75390625" style="0" customWidth="1"/>
    <col min="5" max="5" width="13.625" style="0" customWidth="1"/>
    <col min="6" max="6" width="12.625" style="0" customWidth="1"/>
  </cols>
  <sheetData>
    <row r="1" ht="12.75">
      <c r="F1" s="209" t="s">
        <v>1123</v>
      </c>
    </row>
    <row r="2" spans="4:5" ht="12.75">
      <c r="D2" t="s">
        <v>1124</v>
      </c>
      <c r="E2" s="210"/>
    </row>
    <row r="3" ht="12.75">
      <c r="E3" s="210" t="s">
        <v>1125</v>
      </c>
    </row>
    <row r="5" spans="2:5" ht="15.75">
      <c r="B5" s="531" t="s">
        <v>1126</v>
      </c>
      <c r="C5" s="531"/>
      <c r="D5" s="531"/>
      <c r="E5" s="531"/>
    </row>
    <row r="6" ht="13.5" thickBot="1">
      <c r="F6" t="s">
        <v>1127</v>
      </c>
    </row>
    <row r="7" spans="1:6" s="210" customFormat="1" ht="48" thickBot="1">
      <c r="A7" s="211" t="s">
        <v>1239</v>
      </c>
      <c r="B7" s="201" t="s">
        <v>1128</v>
      </c>
      <c r="C7" s="201" t="s">
        <v>1079</v>
      </c>
      <c r="D7" s="201" t="s">
        <v>205</v>
      </c>
      <c r="E7" s="201" t="s">
        <v>1129</v>
      </c>
      <c r="F7" s="202" t="s">
        <v>289</v>
      </c>
    </row>
    <row r="8" spans="1:6" ht="13.5" thickBot="1">
      <c r="A8" s="203">
        <v>200000</v>
      </c>
      <c r="B8" s="204" t="s">
        <v>1130</v>
      </c>
      <c r="C8" s="205">
        <f>C9+C12</f>
        <v>-63685.5</v>
      </c>
      <c r="D8" s="205">
        <f>D9+D12</f>
        <v>120909.8</v>
      </c>
      <c r="E8" s="205">
        <f>E9+E12</f>
        <v>116203.3</v>
      </c>
      <c r="F8" s="206">
        <f>C8+D8</f>
        <v>57224.3</v>
      </c>
    </row>
    <row r="9" spans="1:6" ht="30" customHeight="1">
      <c r="A9" s="207">
        <v>208000</v>
      </c>
      <c r="B9" s="208" t="s">
        <v>1131</v>
      </c>
      <c r="C9" s="212">
        <v>52517.8</v>
      </c>
      <c r="D9" s="213">
        <v>4706.5</v>
      </c>
      <c r="E9" s="212"/>
      <c r="F9" s="214">
        <f>C9+D9</f>
        <v>57224.3</v>
      </c>
    </row>
    <row r="10" spans="1:6" ht="12.75">
      <c r="A10" s="215">
        <v>208100</v>
      </c>
      <c r="B10" s="216" t="s">
        <v>1132</v>
      </c>
      <c r="C10" s="217">
        <v>53017.8</v>
      </c>
      <c r="D10" s="218">
        <v>4706.5</v>
      </c>
      <c r="E10" s="217"/>
      <c r="F10" s="219">
        <f>C10+D10</f>
        <v>57724.3</v>
      </c>
    </row>
    <row r="11" spans="1:6" ht="13.5" thickBot="1">
      <c r="A11" s="220">
        <v>208200</v>
      </c>
      <c r="B11" s="221" t="s">
        <v>1133</v>
      </c>
      <c r="C11" s="217">
        <v>500</v>
      </c>
      <c r="D11" s="217"/>
      <c r="E11" s="217"/>
      <c r="F11" s="222">
        <f>C11+D11</f>
        <v>500</v>
      </c>
    </row>
    <row r="12" spans="1:6" ht="51.75" thickBot="1">
      <c r="A12" s="223">
        <v>208400</v>
      </c>
      <c r="B12" s="224" t="s">
        <v>1134</v>
      </c>
      <c r="C12" s="225">
        <v>-116203.3</v>
      </c>
      <c r="D12" s="225">
        <v>116203.3</v>
      </c>
      <c r="E12" s="225">
        <v>116203.3</v>
      </c>
      <c r="F12" s="206">
        <f>C12+D12</f>
        <v>0</v>
      </c>
    </row>
    <row r="13" spans="1:6" ht="43.5" thickBot="1">
      <c r="A13" s="203"/>
      <c r="B13" s="226" t="s">
        <v>1135</v>
      </c>
      <c r="C13" s="205">
        <f>C8</f>
        <v>-63685.5</v>
      </c>
      <c r="D13" s="205">
        <f>D8</f>
        <v>120909.8</v>
      </c>
      <c r="E13" s="205">
        <f>E8</f>
        <v>116203.3</v>
      </c>
      <c r="F13" s="206">
        <f>F8</f>
        <v>57224.3</v>
      </c>
    </row>
    <row r="14" spans="1:6" ht="30.75" thickBot="1">
      <c r="A14" s="203">
        <v>600000</v>
      </c>
      <c r="B14" s="227" t="s">
        <v>1136</v>
      </c>
      <c r="C14" s="205">
        <f>C15+C18</f>
        <v>-63685.5</v>
      </c>
      <c r="D14" s="205">
        <f>D15+D18</f>
        <v>120909.8</v>
      </c>
      <c r="E14" s="205">
        <f>E15+E18</f>
        <v>116203.3</v>
      </c>
      <c r="F14" s="206">
        <f aca="true" t="shared" si="0" ref="F14:F19">C14+D14</f>
        <v>57224.3</v>
      </c>
    </row>
    <row r="15" spans="1:6" ht="30">
      <c r="A15" s="207">
        <v>602000</v>
      </c>
      <c r="B15" s="228" t="s">
        <v>1137</v>
      </c>
      <c r="C15" s="212">
        <v>52517.8</v>
      </c>
      <c r="D15" s="213">
        <v>4706.5</v>
      </c>
      <c r="E15" s="212"/>
      <c r="F15" s="214">
        <f t="shared" si="0"/>
        <v>57224.3</v>
      </c>
    </row>
    <row r="16" spans="1:6" ht="12.75">
      <c r="A16" s="215">
        <v>602100</v>
      </c>
      <c r="B16" s="216" t="s">
        <v>1132</v>
      </c>
      <c r="C16" s="217">
        <v>53017.8</v>
      </c>
      <c r="D16" s="218">
        <v>4706.5</v>
      </c>
      <c r="E16" s="217"/>
      <c r="F16" s="219">
        <f t="shared" si="0"/>
        <v>57724.3</v>
      </c>
    </row>
    <row r="17" spans="1:6" ht="13.5" thickBot="1">
      <c r="A17" s="220">
        <v>602200</v>
      </c>
      <c r="B17" s="221" t="s">
        <v>1133</v>
      </c>
      <c r="C17" s="217">
        <v>500</v>
      </c>
      <c r="D17" s="217"/>
      <c r="E17" s="217"/>
      <c r="F17" s="222">
        <f t="shared" si="0"/>
        <v>500</v>
      </c>
    </row>
    <row r="18" spans="1:6" ht="51.75" thickBot="1">
      <c r="A18" s="223">
        <v>602400</v>
      </c>
      <c r="B18" s="224" t="s">
        <v>1134</v>
      </c>
      <c r="C18" s="225">
        <v>-116203.3</v>
      </c>
      <c r="D18" s="225">
        <v>116203.3</v>
      </c>
      <c r="E18" s="225">
        <v>116203.3</v>
      </c>
      <c r="F18" s="206">
        <f t="shared" si="0"/>
        <v>0</v>
      </c>
    </row>
    <row r="19" spans="1:6" ht="43.5" thickBot="1">
      <c r="A19" s="203"/>
      <c r="B19" s="229" t="s">
        <v>1138</v>
      </c>
      <c r="C19" s="205">
        <f>C13</f>
        <v>-63685.5</v>
      </c>
      <c r="D19" s="205">
        <f>D13</f>
        <v>120909.8</v>
      </c>
      <c r="E19" s="205">
        <f>E13</f>
        <v>116203.3</v>
      </c>
      <c r="F19" s="206">
        <f t="shared" si="0"/>
        <v>57224.3</v>
      </c>
    </row>
  </sheetData>
  <sheetProtection/>
  <mergeCells count="1">
    <mergeCell ref="B5:E5"/>
  </mergeCells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4"/>
  <sheetViews>
    <sheetView zoomScale="60" zoomScaleNormal="60" workbookViewId="0" topLeftCell="E1">
      <pane ySplit="8" topLeftCell="BM311" activePane="bottomLeft" state="frozen"/>
      <selection pane="topLeft" activeCell="E1" sqref="E1"/>
      <selection pane="bottomLeft" activeCell="F264" sqref="F264"/>
    </sheetView>
  </sheetViews>
  <sheetFormatPr defaultColWidth="7.875" defaultRowHeight="12.75"/>
  <cols>
    <col min="1" max="1" width="3.25390625" style="41" hidden="1" customWidth="1"/>
    <col min="2" max="2" width="19.375" style="42" customWidth="1"/>
    <col min="3" max="4" width="10.00390625" style="43" customWidth="1"/>
    <col min="5" max="5" width="63.625" style="44" customWidth="1"/>
    <col min="6" max="6" width="23.625" style="41" customWidth="1"/>
    <col min="7" max="7" width="19.625" style="41" customWidth="1"/>
    <col min="8" max="8" width="20.125" style="41" customWidth="1"/>
    <col min="9" max="9" width="21.625" style="41" customWidth="1"/>
    <col min="10" max="10" width="16.25390625" style="41" customWidth="1"/>
    <col min="11" max="11" width="24.00390625" style="41" customWidth="1"/>
    <col min="12" max="12" width="19.75390625" style="41" customWidth="1"/>
    <col min="13" max="13" width="20.00390625" style="41" customWidth="1"/>
    <col min="14" max="14" width="19.25390625" style="41" customWidth="1"/>
    <col min="15" max="15" width="18.00390625" style="41" customWidth="1"/>
    <col min="16" max="16" width="24.00390625" style="41" customWidth="1"/>
    <col min="17" max="17" width="18.25390625" style="41" customWidth="1"/>
    <col min="18" max="16384" width="7.875" style="45" customWidth="1"/>
  </cols>
  <sheetData>
    <row r="1" spans="1:17" s="2" customFormat="1" ht="15" customHeight="1">
      <c r="A1" s="1"/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</row>
    <row r="2" spans="1:18" s="2" customFormat="1" ht="52.5" customHeight="1">
      <c r="A2" s="1"/>
      <c r="B2" s="3"/>
      <c r="C2" s="4"/>
      <c r="D2" s="4"/>
      <c r="E2" s="5"/>
      <c r="F2" s="6"/>
      <c r="G2" s="6"/>
      <c r="H2" s="6"/>
      <c r="I2" s="6"/>
      <c r="J2" s="6"/>
      <c r="K2" s="6"/>
      <c r="L2" s="6"/>
      <c r="M2" s="6"/>
      <c r="N2" s="533" t="s">
        <v>992</v>
      </c>
      <c r="O2" s="533"/>
      <c r="P2" s="533"/>
      <c r="Q2" s="533"/>
      <c r="R2" s="533"/>
    </row>
    <row r="3" spans="1:17" s="2" customFormat="1" ht="52.5" customHeight="1">
      <c r="A3" s="1"/>
      <c r="B3" s="534" t="s">
        <v>1254</v>
      </c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</row>
    <row r="4" spans="1:17" s="2" customFormat="1" ht="18.75">
      <c r="A4" s="1"/>
      <c r="B4" s="7"/>
      <c r="C4" s="8"/>
      <c r="D4" s="8"/>
      <c r="E4" s="9"/>
      <c r="F4" s="10"/>
      <c r="G4" s="10"/>
      <c r="H4" s="11"/>
      <c r="I4" s="10"/>
      <c r="J4" s="10"/>
      <c r="K4" s="12"/>
      <c r="L4" s="13"/>
      <c r="M4" s="13"/>
      <c r="N4" s="13"/>
      <c r="O4" s="13"/>
      <c r="P4" s="13"/>
      <c r="Q4" s="14" t="s">
        <v>853</v>
      </c>
    </row>
    <row r="5" spans="1:17" s="2" customFormat="1" ht="18.75">
      <c r="A5" s="66"/>
      <c r="B5" s="536" t="s">
        <v>1</v>
      </c>
      <c r="C5" s="536" t="s">
        <v>567</v>
      </c>
      <c r="D5" s="539" t="s">
        <v>568</v>
      </c>
      <c r="E5" s="539" t="s">
        <v>510</v>
      </c>
      <c r="F5" s="539" t="s">
        <v>1079</v>
      </c>
      <c r="G5" s="539"/>
      <c r="H5" s="539"/>
      <c r="I5" s="539"/>
      <c r="J5" s="539"/>
      <c r="K5" s="539" t="s">
        <v>205</v>
      </c>
      <c r="L5" s="539"/>
      <c r="M5" s="539"/>
      <c r="N5" s="539"/>
      <c r="O5" s="539"/>
      <c r="P5" s="539"/>
      <c r="Q5" s="539" t="s">
        <v>511</v>
      </c>
    </row>
    <row r="6" spans="1:17" s="2" customFormat="1" ht="18.75">
      <c r="A6" s="67"/>
      <c r="B6" s="537"/>
      <c r="C6" s="537"/>
      <c r="D6" s="539"/>
      <c r="E6" s="539"/>
      <c r="F6" s="539" t="s">
        <v>289</v>
      </c>
      <c r="G6" s="540" t="s">
        <v>520</v>
      </c>
      <c r="H6" s="539" t="s">
        <v>521</v>
      </c>
      <c r="I6" s="539"/>
      <c r="J6" s="540" t="s">
        <v>522</v>
      </c>
      <c r="K6" s="539" t="s">
        <v>289</v>
      </c>
      <c r="L6" s="540" t="s">
        <v>520</v>
      </c>
      <c r="M6" s="539" t="s">
        <v>521</v>
      </c>
      <c r="N6" s="539"/>
      <c r="O6" s="540" t="s">
        <v>522</v>
      </c>
      <c r="P6" s="65" t="s">
        <v>521</v>
      </c>
      <c r="Q6" s="539"/>
    </row>
    <row r="7" spans="1:17" s="2" customFormat="1" ht="18.75">
      <c r="A7" s="68"/>
      <c r="B7" s="537"/>
      <c r="C7" s="537"/>
      <c r="D7" s="539"/>
      <c r="E7" s="539"/>
      <c r="F7" s="539"/>
      <c r="G7" s="540"/>
      <c r="H7" s="539" t="s">
        <v>547</v>
      </c>
      <c r="I7" s="539" t="s">
        <v>0</v>
      </c>
      <c r="J7" s="540"/>
      <c r="K7" s="539"/>
      <c r="L7" s="540"/>
      <c r="M7" s="539" t="s">
        <v>547</v>
      </c>
      <c r="N7" s="539" t="s">
        <v>0</v>
      </c>
      <c r="O7" s="540"/>
      <c r="P7" s="539" t="s">
        <v>110</v>
      </c>
      <c r="Q7" s="539"/>
    </row>
    <row r="8" spans="1:17" s="2" customFormat="1" ht="69" customHeight="1">
      <c r="A8" s="69"/>
      <c r="B8" s="538"/>
      <c r="C8" s="538"/>
      <c r="D8" s="539"/>
      <c r="E8" s="539"/>
      <c r="F8" s="539"/>
      <c r="G8" s="540"/>
      <c r="H8" s="539"/>
      <c r="I8" s="539"/>
      <c r="J8" s="540"/>
      <c r="K8" s="539"/>
      <c r="L8" s="540"/>
      <c r="M8" s="539"/>
      <c r="N8" s="539"/>
      <c r="O8" s="540"/>
      <c r="P8" s="539"/>
      <c r="Q8" s="539"/>
    </row>
    <row r="9" spans="1:17" s="71" customFormat="1" ht="20.25">
      <c r="A9" s="70"/>
      <c r="B9" s="29" t="s">
        <v>646</v>
      </c>
      <c r="C9" s="20"/>
      <c r="D9" s="20"/>
      <c r="E9" s="30" t="s">
        <v>649</v>
      </c>
      <c r="F9" s="49">
        <f aca="true" t="shared" si="0" ref="F9:Q9">F10</f>
        <v>31240.8</v>
      </c>
      <c r="G9" s="49">
        <f t="shared" si="0"/>
        <v>31240.8</v>
      </c>
      <c r="H9" s="49">
        <f t="shared" si="0"/>
        <v>20977.3</v>
      </c>
      <c r="I9" s="49">
        <f t="shared" si="0"/>
        <v>1927.9</v>
      </c>
      <c r="J9" s="49">
        <f t="shared" si="0"/>
        <v>0</v>
      </c>
      <c r="K9" s="49">
        <f t="shared" si="0"/>
        <v>1637.7</v>
      </c>
      <c r="L9" s="49">
        <f t="shared" si="0"/>
        <v>65</v>
      </c>
      <c r="M9" s="49">
        <f t="shared" si="0"/>
        <v>0</v>
      </c>
      <c r="N9" s="49">
        <f t="shared" si="0"/>
        <v>5</v>
      </c>
      <c r="O9" s="49">
        <f t="shared" si="0"/>
        <v>1572.7</v>
      </c>
      <c r="P9" s="49">
        <f t="shared" si="0"/>
        <v>1572.7</v>
      </c>
      <c r="Q9" s="49">
        <f t="shared" si="0"/>
        <v>32878.5</v>
      </c>
    </row>
    <row r="10" spans="1:17" s="2" customFormat="1" ht="20.25">
      <c r="A10" s="1"/>
      <c r="B10" s="29" t="s">
        <v>647</v>
      </c>
      <c r="C10" s="20"/>
      <c r="D10" s="20"/>
      <c r="E10" s="30" t="s">
        <v>649</v>
      </c>
      <c r="F10" s="49">
        <f aca="true" t="shared" si="1" ref="F10:Q10">F11+F14+F22</f>
        <v>31240.8</v>
      </c>
      <c r="G10" s="49">
        <f t="shared" si="1"/>
        <v>31240.8</v>
      </c>
      <c r="H10" s="49">
        <f t="shared" si="1"/>
        <v>20977.3</v>
      </c>
      <c r="I10" s="49">
        <f t="shared" si="1"/>
        <v>1927.9</v>
      </c>
      <c r="J10" s="49">
        <f t="shared" si="1"/>
        <v>0</v>
      </c>
      <c r="K10" s="49">
        <f t="shared" si="1"/>
        <v>1637.7</v>
      </c>
      <c r="L10" s="49">
        <f t="shared" si="1"/>
        <v>65</v>
      </c>
      <c r="M10" s="49">
        <f t="shared" si="1"/>
        <v>0</v>
      </c>
      <c r="N10" s="49">
        <f t="shared" si="1"/>
        <v>5</v>
      </c>
      <c r="O10" s="49">
        <f t="shared" si="1"/>
        <v>1572.7</v>
      </c>
      <c r="P10" s="49">
        <f t="shared" si="1"/>
        <v>1572.7</v>
      </c>
      <c r="Q10" s="49">
        <f t="shared" si="1"/>
        <v>32878.5</v>
      </c>
    </row>
    <row r="11" spans="1:17" s="2" customFormat="1" ht="20.25">
      <c r="A11" s="1"/>
      <c r="B11" s="29" t="s">
        <v>650</v>
      </c>
      <c r="C11" s="20" t="s">
        <v>651</v>
      </c>
      <c r="D11" s="20"/>
      <c r="E11" s="30" t="s">
        <v>652</v>
      </c>
      <c r="F11" s="49">
        <f aca="true" t="shared" si="2" ref="F11:Q11">F12+F13</f>
        <v>29976</v>
      </c>
      <c r="G11" s="49">
        <f t="shared" si="2"/>
        <v>29976</v>
      </c>
      <c r="H11" s="49">
        <f t="shared" si="2"/>
        <v>20977.3</v>
      </c>
      <c r="I11" s="49">
        <f t="shared" si="2"/>
        <v>1927.9</v>
      </c>
      <c r="J11" s="49">
        <f t="shared" si="2"/>
        <v>0</v>
      </c>
      <c r="K11" s="49">
        <f t="shared" si="2"/>
        <v>1084.7</v>
      </c>
      <c r="L11" s="49">
        <f t="shared" si="2"/>
        <v>65</v>
      </c>
      <c r="M11" s="49">
        <f t="shared" si="2"/>
        <v>0</v>
      </c>
      <c r="N11" s="49">
        <f t="shared" si="2"/>
        <v>5</v>
      </c>
      <c r="O11" s="49">
        <f t="shared" si="2"/>
        <v>1019.7</v>
      </c>
      <c r="P11" s="49">
        <f t="shared" si="2"/>
        <v>1019.7</v>
      </c>
      <c r="Q11" s="49">
        <f t="shared" si="2"/>
        <v>31060.7</v>
      </c>
    </row>
    <row r="12" spans="1:17" s="77" customFormat="1" ht="106.5" customHeight="1">
      <c r="A12" s="72"/>
      <c r="B12" s="73" t="s">
        <v>242</v>
      </c>
      <c r="C12" s="73" t="s">
        <v>35</v>
      </c>
      <c r="D12" s="73" t="s">
        <v>648</v>
      </c>
      <c r="E12" s="74" t="s">
        <v>839</v>
      </c>
      <c r="F12" s="75">
        <f>G12+J12</f>
        <v>29976</v>
      </c>
      <c r="G12" s="75">
        <v>29976</v>
      </c>
      <c r="H12" s="75">
        <v>20977.3</v>
      </c>
      <c r="I12" s="75">
        <v>1927.9</v>
      </c>
      <c r="J12" s="75"/>
      <c r="K12" s="50">
        <f>L12+O12</f>
        <v>1084.7</v>
      </c>
      <c r="L12" s="76">
        <v>65</v>
      </c>
      <c r="M12" s="75"/>
      <c r="N12" s="75">
        <v>5</v>
      </c>
      <c r="O12" s="50">
        <v>1019.7</v>
      </c>
      <c r="P12" s="75">
        <v>1019.7</v>
      </c>
      <c r="Q12" s="75">
        <f>F12+K12</f>
        <v>31060.7</v>
      </c>
    </row>
    <row r="13" spans="1:17" s="2" customFormat="1" ht="37.5" hidden="1">
      <c r="A13" s="1"/>
      <c r="B13" s="18" t="s">
        <v>41</v>
      </c>
      <c r="C13" s="18" t="s">
        <v>848</v>
      </c>
      <c r="D13" s="48" t="s">
        <v>844</v>
      </c>
      <c r="E13" s="17" t="s">
        <v>42</v>
      </c>
      <c r="F13" s="50">
        <f>G13+J13</f>
        <v>0</v>
      </c>
      <c r="G13" s="50"/>
      <c r="H13" s="51"/>
      <c r="I13" s="51"/>
      <c r="J13" s="50"/>
      <c r="K13" s="50">
        <f>L13+O13</f>
        <v>0</v>
      </c>
      <c r="L13" s="51"/>
      <c r="M13" s="51"/>
      <c r="N13" s="51"/>
      <c r="O13" s="50">
        <f>P13</f>
        <v>0</v>
      </c>
      <c r="P13" s="50"/>
      <c r="Q13" s="50">
        <f>F13+K13</f>
        <v>0</v>
      </c>
    </row>
    <row r="14" spans="1:17" s="2" customFormat="1" ht="20.25">
      <c r="A14" s="1"/>
      <c r="B14" s="29" t="s">
        <v>653</v>
      </c>
      <c r="C14" s="29" t="s">
        <v>654</v>
      </c>
      <c r="D14" s="104"/>
      <c r="E14" s="105" t="s">
        <v>1228</v>
      </c>
      <c r="F14" s="50">
        <f>F15+F17+F20</f>
        <v>60.1</v>
      </c>
      <c r="G14" s="50">
        <f aca="true" t="shared" si="3" ref="G14:Q14">G15+G17+G20</f>
        <v>60.1</v>
      </c>
      <c r="H14" s="50">
        <f t="shared" si="3"/>
        <v>0</v>
      </c>
      <c r="I14" s="50">
        <f t="shared" si="3"/>
        <v>0</v>
      </c>
      <c r="J14" s="50">
        <f t="shared" si="3"/>
        <v>0</v>
      </c>
      <c r="K14" s="50">
        <f t="shared" si="3"/>
        <v>553</v>
      </c>
      <c r="L14" s="50">
        <f t="shared" si="3"/>
        <v>0</v>
      </c>
      <c r="M14" s="50">
        <f t="shared" si="3"/>
        <v>0</v>
      </c>
      <c r="N14" s="50">
        <f t="shared" si="3"/>
        <v>0</v>
      </c>
      <c r="O14" s="50">
        <f t="shared" si="3"/>
        <v>553</v>
      </c>
      <c r="P14" s="50">
        <f t="shared" si="3"/>
        <v>553</v>
      </c>
      <c r="Q14" s="50">
        <f t="shared" si="3"/>
        <v>613.1</v>
      </c>
    </row>
    <row r="15" spans="1:17" s="2" customFormat="1" ht="37.5">
      <c r="A15" s="1"/>
      <c r="B15" s="106" t="s">
        <v>1229</v>
      </c>
      <c r="C15" s="106" t="s">
        <v>1230</v>
      </c>
      <c r="D15" s="107"/>
      <c r="E15" s="108" t="s">
        <v>381</v>
      </c>
      <c r="F15" s="109">
        <f aca="true" t="shared" si="4" ref="F15:Q15">F16</f>
        <v>30.1</v>
      </c>
      <c r="G15" s="109">
        <f t="shared" si="4"/>
        <v>30.1</v>
      </c>
      <c r="H15" s="109">
        <f t="shared" si="4"/>
        <v>0</v>
      </c>
      <c r="I15" s="109">
        <f t="shared" si="4"/>
        <v>0</v>
      </c>
      <c r="J15" s="109">
        <f t="shared" si="4"/>
        <v>0</v>
      </c>
      <c r="K15" s="109">
        <f t="shared" si="4"/>
        <v>290</v>
      </c>
      <c r="L15" s="109">
        <f t="shared" si="4"/>
        <v>0</v>
      </c>
      <c r="M15" s="109">
        <f t="shared" si="4"/>
        <v>0</v>
      </c>
      <c r="N15" s="109">
        <f t="shared" si="4"/>
        <v>0</v>
      </c>
      <c r="O15" s="109">
        <f t="shared" si="4"/>
        <v>290</v>
      </c>
      <c r="P15" s="109">
        <f t="shared" si="4"/>
        <v>290</v>
      </c>
      <c r="Q15" s="109">
        <f t="shared" si="4"/>
        <v>320.1</v>
      </c>
    </row>
    <row r="16" spans="1:17" s="2" customFormat="1" ht="20.25">
      <c r="A16" s="1"/>
      <c r="B16" s="18" t="s">
        <v>238</v>
      </c>
      <c r="C16" s="18" t="s">
        <v>239</v>
      </c>
      <c r="D16" s="48" t="s">
        <v>240</v>
      </c>
      <c r="E16" s="17" t="s">
        <v>241</v>
      </c>
      <c r="F16" s="50">
        <f>G16+J16</f>
        <v>30.1</v>
      </c>
      <c r="G16" s="50">
        <v>30.1</v>
      </c>
      <c r="H16" s="51"/>
      <c r="I16" s="51"/>
      <c r="J16" s="50"/>
      <c r="K16" s="50">
        <f>L16+O16</f>
        <v>290</v>
      </c>
      <c r="L16" s="51"/>
      <c r="M16" s="51"/>
      <c r="N16" s="51"/>
      <c r="O16" s="50">
        <f>P16</f>
        <v>290</v>
      </c>
      <c r="P16" s="50">
        <v>290</v>
      </c>
      <c r="Q16" s="50">
        <f>F16+K16</f>
        <v>320.1</v>
      </c>
    </row>
    <row r="17" spans="1:17" s="112" customFormat="1" ht="18.75">
      <c r="A17" s="110"/>
      <c r="B17" s="39" t="s">
        <v>382</v>
      </c>
      <c r="C17" s="39" t="s">
        <v>383</v>
      </c>
      <c r="D17" s="111"/>
      <c r="E17" s="34" t="s">
        <v>384</v>
      </c>
      <c r="F17" s="54">
        <f>F18+F19</f>
        <v>30</v>
      </c>
      <c r="G17" s="54">
        <f aca="true" t="shared" si="5" ref="G17:Q17">G18+G19</f>
        <v>30</v>
      </c>
      <c r="H17" s="54">
        <f t="shared" si="5"/>
        <v>0</v>
      </c>
      <c r="I17" s="54">
        <f t="shared" si="5"/>
        <v>0</v>
      </c>
      <c r="J17" s="54">
        <f t="shared" si="5"/>
        <v>0</v>
      </c>
      <c r="K17" s="54">
        <f t="shared" si="5"/>
        <v>263</v>
      </c>
      <c r="L17" s="54">
        <f t="shared" si="5"/>
        <v>0</v>
      </c>
      <c r="M17" s="54">
        <f t="shared" si="5"/>
        <v>0</v>
      </c>
      <c r="N17" s="54">
        <f t="shared" si="5"/>
        <v>0</v>
      </c>
      <c r="O17" s="54">
        <f t="shared" si="5"/>
        <v>263</v>
      </c>
      <c r="P17" s="54">
        <f t="shared" si="5"/>
        <v>263</v>
      </c>
      <c r="Q17" s="54">
        <f t="shared" si="5"/>
        <v>293</v>
      </c>
    </row>
    <row r="18" spans="1:17" s="112" customFormat="1" ht="37.5">
      <c r="A18" s="110"/>
      <c r="B18" s="24" t="s">
        <v>900</v>
      </c>
      <c r="C18" s="24" t="s">
        <v>901</v>
      </c>
      <c r="D18" s="24" t="s">
        <v>740</v>
      </c>
      <c r="E18" s="17" t="s">
        <v>902</v>
      </c>
      <c r="F18" s="50">
        <f>G18+J18</f>
        <v>0</v>
      </c>
      <c r="G18" s="54"/>
      <c r="H18" s="54"/>
      <c r="I18" s="54"/>
      <c r="J18" s="54"/>
      <c r="K18" s="50">
        <f>L18+O18</f>
        <v>263</v>
      </c>
      <c r="L18" s="54"/>
      <c r="M18" s="54"/>
      <c r="N18" s="54"/>
      <c r="O18" s="50">
        <v>263</v>
      </c>
      <c r="P18" s="50">
        <v>263</v>
      </c>
      <c r="Q18" s="50">
        <f>F18+K18</f>
        <v>263</v>
      </c>
    </row>
    <row r="19" spans="1:17" s="2" customFormat="1" ht="37.5">
      <c r="A19" s="1"/>
      <c r="B19" s="24" t="s">
        <v>1009</v>
      </c>
      <c r="C19" s="24" t="s">
        <v>1102</v>
      </c>
      <c r="D19" s="24" t="s">
        <v>841</v>
      </c>
      <c r="E19" s="19" t="s">
        <v>385</v>
      </c>
      <c r="F19" s="50">
        <f>G19+J19</f>
        <v>30</v>
      </c>
      <c r="G19" s="50">
        <v>30</v>
      </c>
      <c r="H19" s="51"/>
      <c r="I19" s="51"/>
      <c r="J19" s="50"/>
      <c r="K19" s="50">
        <f>L19+O19</f>
        <v>0</v>
      </c>
      <c r="L19" s="51"/>
      <c r="M19" s="51"/>
      <c r="N19" s="51"/>
      <c r="O19" s="50">
        <f>P19</f>
        <v>0</v>
      </c>
      <c r="P19" s="50"/>
      <c r="Q19" s="50">
        <f>F19+K19</f>
        <v>30</v>
      </c>
    </row>
    <row r="20" spans="1:17" s="112" customFormat="1" ht="37.5">
      <c r="A20" s="110"/>
      <c r="B20" s="39" t="s">
        <v>386</v>
      </c>
      <c r="C20" s="39" t="s">
        <v>387</v>
      </c>
      <c r="D20" s="111"/>
      <c r="E20" s="40" t="s">
        <v>388</v>
      </c>
      <c r="F20" s="54">
        <f aca="true" t="shared" si="6" ref="F20:Q20">F21</f>
        <v>0</v>
      </c>
      <c r="G20" s="54">
        <f t="shared" si="6"/>
        <v>0</v>
      </c>
      <c r="H20" s="54">
        <f t="shared" si="6"/>
        <v>0</v>
      </c>
      <c r="I20" s="54">
        <f t="shared" si="6"/>
        <v>0</v>
      </c>
      <c r="J20" s="54">
        <f t="shared" si="6"/>
        <v>0</v>
      </c>
      <c r="K20" s="54">
        <f t="shared" si="6"/>
        <v>0</v>
      </c>
      <c r="L20" s="54">
        <f t="shared" si="6"/>
        <v>0</v>
      </c>
      <c r="M20" s="54">
        <f t="shared" si="6"/>
        <v>0</v>
      </c>
      <c r="N20" s="54">
        <f t="shared" si="6"/>
        <v>0</v>
      </c>
      <c r="O20" s="54">
        <f t="shared" si="6"/>
        <v>0</v>
      </c>
      <c r="P20" s="54">
        <f t="shared" si="6"/>
        <v>0</v>
      </c>
      <c r="Q20" s="54">
        <f t="shared" si="6"/>
        <v>0</v>
      </c>
    </row>
    <row r="21" spans="1:17" s="2" customFormat="1" ht="18.75">
      <c r="A21" s="1"/>
      <c r="B21" s="24" t="s">
        <v>13</v>
      </c>
      <c r="C21" s="24" t="s">
        <v>14</v>
      </c>
      <c r="D21" s="113" t="s">
        <v>566</v>
      </c>
      <c r="E21" s="17" t="s">
        <v>141</v>
      </c>
      <c r="F21" s="50">
        <f>G21+J21</f>
        <v>0</v>
      </c>
      <c r="G21" s="50"/>
      <c r="H21" s="51"/>
      <c r="I21" s="51"/>
      <c r="J21" s="51"/>
      <c r="K21" s="51">
        <f>L21+O21</f>
        <v>0</v>
      </c>
      <c r="L21" s="51"/>
      <c r="M21" s="51"/>
      <c r="N21" s="51"/>
      <c r="O21" s="50"/>
      <c r="P21" s="50"/>
      <c r="Q21" s="50">
        <f>F21+K21</f>
        <v>0</v>
      </c>
    </row>
    <row r="22" spans="1:17" s="2" customFormat="1" ht="40.5">
      <c r="A22" s="1"/>
      <c r="B22" s="24" t="s">
        <v>287</v>
      </c>
      <c r="C22" s="18" t="s">
        <v>987</v>
      </c>
      <c r="D22" s="48" t="s">
        <v>841</v>
      </c>
      <c r="E22" s="32" t="s">
        <v>286</v>
      </c>
      <c r="F22" s="50">
        <f aca="true" t="shared" si="7" ref="F22:Q22">F23</f>
        <v>1204.7</v>
      </c>
      <c r="G22" s="50">
        <f t="shared" si="7"/>
        <v>1204.7</v>
      </c>
      <c r="H22" s="50">
        <f t="shared" si="7"/>
        <v>0</v>
      </c>
      <c r="I22" s="50">
        <f t="shared" si="7"/>
        <v>0</v>
      </c>
      <c r="J22" s="50">
        <f t="shared" si="7"/>
        <v>0</v>
      </c>
      <c r="K22" s="50">
        <f t="shared" si="7"/>
        <v>0</v>
      </c>
      <c r="L22" s="50">
        <f t="shared" si="7"/>
        <v>0</v>
      </c>
      <c r="M22" s="50">
        <f t="shared" si="7"/>
        <v>0</v>
      </c>
      <c r="N22" s="50">
        <f t="shared" si="7"/>
        <v>0</v>
      </c>
      <c r="O22" s="50">
        <f t="shared" si="7"/>
        <v>0</v>
      </c>
      <c r="P22" s="50">
        <f t="shared" si="7"/>
        <v>0</v>
      </c>
      <c r="Q22" s="50">
        <f t="shared" si="7"/>
        <v>1204.7</v>
      </c>
    </row>
    <row r="23" spans="1:17" s="2" customFormat="1" ht="40.5">
      <c r="A23" s="1"/>
      <c r="B23" s="114" t="s">
        <v>288</v>
      </c>
      <c r="C23" s="18" t="s">
        <v>988</v>
      </c>
      <c r="D23" s="48" t="s">
        <v>841</v>
      </c>
      <c r="E23" s="32" t="s">
        <v>286</v>
      </c>
      <c r="F23" s="50">
        <f>G23+J23</f>
        <v>1204.7</v>
      </c>
      <c r="G23" s="50">
        <v>1204.7</v>
      </c>
      <c r="H23" s="78"/>
      <c r="I23" s="78"/>
      <c r="J23" s="78"/>
      <c r="K23" s="78">
        <f>L23+O23</f>
        <v>0</v>
      </c>
      <c r="L23" s="78"/>
      <c r="M23" s="78"/>
      <c r="N23" s="78"/>
      <c r="O23" s="58">
        <f>P23</f>
        <v>0</v>
      </c>
      <c r="P23" s="58"/>
      <c r="Q23" s="58">
        <f>F23+K23</f>
        <v>1204.7</v>
      </c>
    </row>
    <row r="24" spans="1:17" s="2" customFormat="1" ht="63" customHeight="1" hidden="1">
      <c r="A24" s="1"/>
      <c r="B24" s="18" t="s">
        <v>1074</v>
      </c>
      <c r="C24" s="18" t="s">
        <v>1075</v>
      </c>
      <c r="D24" s="18" t="s">
        <v>1076</v>
      </c>
      <c r="E24" s="79" t="s">
        <v>968</v>
      </c>
      <c r="F24" s="80">
        <f>G24+J24</f>
        <v>0</v>
      </c>
      <c r="G24" s="58"/>
      <c r="H24" s="78"/>
      <c r="I24" s="78"/>
      <c r="J24" s="78"/>
      <c r="K24" s="78">
        <f>L24+O24</f>
        <v>0</v>
      </c>
      <c r="L24" s="78"/>
      <c r="M24" s="78"/>
      <c r="N24" s="78"/>
      <c r="O24" s="58">
        <f>P24</f>
        <v>0</v>
      </c>
      <c r="P24" s="58"/>
      <c r="Q24" s="58">
        <f>F24+K24</f>
        <v>0</v>
      </c>
    </row>
    <row r="25" spans="1:17" s="2" customFormat="1" ht="49.5" customHeight="1" hidden="1">
      <c r="A25" s="1"/>
      <c r="B25" s="18" t="s">
        <v>212</v>
      </c>
      <c r="C25" s="18" t="s">
        <v>213</v>
      </c>
      <c r="D25" s="48" t="s">
        <v>4</v>
      </c>
      <c r="E25" s="81" t="s">
        <v>737</v>
      </c>
      <c r="F25" s="58">
        <f>G25+J25</f>
        <v>0</v>
      </c>
      <c r="G25" s="58"/>
      <c r="H25" s="78"/>
      <c r="I25" s="78"/>
      <c r="J25" s="78"/>
      <c r="K25" s="58">
        <f>L25+O25</f>
        <v>0</v>
      </c>
      <c r="L25" s="78"/>
      <c r="M25" s="78"/>
      <c r="N25" s="78"/>
      <c r="O25" s="58">
        <f>P25</f>
        <v>0</v>
      </c>
      <c r="P25" s="58"/>
      <c r="Q25" s="58">
        <f>F25+K25</f>
        <v>0</v>
      </c>
    </row>
    <row r="26" spans="1:17" s="2" customFormat="1" ht="40.5" customHeight="1" hidden="1">
      <c r="A26" s="1"/>
      <c r="B26" s="18" t="s">
        <v>738</v>
      </c>
      <c r="C26" s="18" t="s">
        <v>739</v>
      </c>
      <c r="D26" s="48" t="s">
        <v>740</v>
      </c>
      <c r="E26" s="81" t="s">
        <v>741</v>
      </c>
      <c r="F26" s="58">
        <f>G26+J26</f>
        <v>0</v>
      </c>
      <c r="G26" s="58"/>
      <c r="H26" s="78"/>
      <c r="I26" s="78"/>
      <c r="J26" s="78"/>
      <c r="K26" s="58">
        <f>L26+O26</f>
        <v>0</v>
      </c>
      <c r="L26" s="78"/>
      <c r="M26" s="78"/>
      <c r="N26" s="78"/>
      <c r="O26" s="58">
        <f>P26</f>
        <v>0</v>
      </c>
      <c r="P26" s="58"/>
      <c r="Q26" s="58">
        <f>F26+K26</f>
        <v>0</v>
      </c>
    </row>
    <row r="27" spans="1:17" s="2" customFormat="1" ht="20.25">
      <c r="A27" s="1"/>
      <c r="B27" s="29" t="s">
        <v>44</v>
      </c>
      <c r="C27" s="20"/>
      <c r="D27" s="15"/>
      <c r="E27" s="21" t="s">
        <v>846</v>
      </c>
      <c r="F27" s="49">
        <f>F28</f>
        <v>288034.10000000003</v>
      </c>
      <c r="G27" s="49">
        <f>G28</f>
        <v>288034.10000000003</v>
      </c>
      <c r="H27" s="49">
        <f>H28</f>
        <v>192847.90000000002</v>
      </c>
      <c r="I27" s="49">
        <f>I28</f>
        <v>35249.799999999996</v>
      </c>
      <c r="J27" s="49">
        <f>J28</f>
        <v>0</v>
      </c>
      <c r="K27" s="49">
        <f aca="true" t="shared" si="8" ref="K27:Q27">K28</f>
        <v>12462</v>
      </c>
      <c r="L27" s="49">
        <f t="shared" si="8"/>
        <v>7029.600000000001</v>
      </c>
      <c r="M27" s="49">
        <f t="shared" si="8"/>
        <v>0</v>
      </c>
      <c r="N27" s="49">
        <f t="shared" si="8"/>
        <v>0</v>
      </c>
      <c r="O27" s="49">
        <f t="shared" si="8"/>
        <v>5432.4</v>
      </c>
      <c r="P27" s="49">
        <f t="shared" si="8"/>
        <v>5432.4</v>
      </c>
      <c r="Q27" s="49">
        <f t="shared" si="8"/>
        <v>300496.1</v>
      </c>
    </row>
    <row r="28" spans="1:17" s="2" customFormat="1" ht="20.25">
      <c r="A28" s="1"/>
      <c r="B28" s="29" t="s">
        <v>45</v>
      </c>
      <c r="C28" s="29"/>
      <c r="D28" s="29"/>
      <c r="E28" s="21" t="s">
        <v>846</v>
      </c>
      <c r="F28" s="49">
        <f>F29+F31+F54</f>
        <v>288034.10000000003</v>
      </c>
      <c r="G28" s="49">
        <f>G29+G31+G54</f>
        <v>288034.10000000003</v>
      </c>
      <c r="H28" s="49">
        <f aca="true" t="shared" si="9" ref="H28:Q28">H29+H31+H54</f>
        <v>192847.90000000002</v>
      </c>
      <c r="I28" s="49">
        <f t="shared" si="9"/>
        <v>35249.799999999996</v>
      </c>
      <c r="J28" s="49">
        <f t="shared" si="9"/>
        <v>0</v>
      </c>
      <c r="K28" s="49">
        <f t="shared" si="9"/>
        <v>12462</v>
      </c>
      <c r="L28" s="49">
        <f t="shared" si="9"/>
        <v>7029.600000000001</v>
      </c>
      <c r="M28" s="49">
        <f t="shared" si="9"/>
        <v>0</v>
      </c>
      <c r="N28" s="49">
        <f t="shared" si="9"/>
        <v>0</v>
      </c>
      <c r="O28" s="49">
        <f t="shared" si="9"/>
        <v>5432.4</v>
      </c>
      <c r="P28" s="49">
        <f t="shared" si="9"/>
        <v>5432.4</v>
      </c>
      <c r="Q28" s="49">
        <f t="shared" si="9"/>
        <v>300496.1</v>
      </c>
    </row>
    <row r="29" spans="1:17" s="2" customFormat="1" ht="20.25">
      <c r="A29" s="1"/>
      <c r="B29" s="29" t="s">
        <v>391</v>
      </c>
      <c r="C29" s="20" t="s">
        <v>651</v>
      </c>
      <c r="D29" s="20"/>
      <c r="E29" s="30" t="s">
        <v>652</v>
      </c>
      <c r="F29" s="49">
        <f aca="true" t="shared" si="10" ref="F29:Q29">F30</f>
        <v>2131.1</v>
      </c>
      <c r="G29" s="49">
        <f t="shared" si="10"/>
        <v>2131.1</v>
      </c>
      <c r="H29" s="49">
        <f t="shared" si="10"/>
        <v>1607.5</v>
      </c>
      <c r="I29" s="49">
        <f t="shared" si="10"/>
        <v>0</v>
      </c>
      <c r="J29" s="49">
        <f t="shared" si="10"/>
        <v>0</v>
      </c>
      <c r="K29" s="49">
        <f t="shared" si="10"/>
        <v>0</v>
      </c>
      <c r="L29" s="49">
        <f t="shared" si="10"/>
        <v>0</v>
      </c>
      <c r="M29" s="49">
        <f t="shared" si="10"/>
        <v>0</v>
      </c>
      <c r="N29" s="49">
        <f t="shared" si="10"/>
        <v>0</v>
      </c>
      <c r="O29" s="49">
        <f t="shared" si="10"/>
        <v>0</v>
      </c>
      <c r="P29" s="49">
        <f t="shared" si="10"/>
        <v>0</v>
      </c>
      <c r="Q29" s="49">
        <f t="shared" si="10"/>
        <v>2131.1</v>
      </c>
    </row>
    <row r="30" spans="1:17" s="2" customFormat="1" ht="65.25" customHeight="1">
      <c r="A30" s="1"/>
      <c r="B30" s="18" t="s">
        <v>46</v>
      </c>
      <c r="C30" s="18" t="s">
        <v>37</v>
      </c>
      <c r="D30" s="46" t="s">
        <v>648</v>
      </c>
      <c r="E30" s="22" t="s">
        <v>38</v>
      </c>
      <c r="F30" s="50">
        <f>G30+J30</f>
        <v>2131.1</v>
      </c>
      <c r="G30" s="50">
        <v>2131.1</v>
      </c>
      <c r="H30" s="50">
        <v>1607.5</v>
      </c>
      <c r="I30" s="50"/>
      <c r="J30" s="50"/>
      <c r="K30" s="50">
        <f>L30+O30</f>
        <v>0</v>
      </c>
      <c r="L30" s="50"/>
      <c r="M30" s="50"/>
      <c r="N30" s="50"/>
      <c r="O30" s="50"/>
      <c r="P30" s="50"/>
      <c r="Q30" s="50">
        <f>F30+K30</f>
        <v>2131.1</v>
      </c>
    </row>
    <row r="31" spans="1:17" s="2" customFormat="1" ht="22.5" customHeight="1">
      <c r="A31" s="1"/>
      <c r="B31" s="29" t="s">
        <v>392</v>
      </c>
      <c r="C31" s="29" t="s">
        <v>393</v>
      </c>
      <c r="D31" s="47"/>
      <c r="E31" s="21" t="s">
        <v>394</v>
      </c>
      <c r="F31" s="49">
        <f aca="true" t="shared" si="11" ref="F31:Q31">F33+F34+F39+F42+F46+F47+F48</f>
        <v>285903.00000000006</v>
      </c>
      <c r="G31" s="49">
        <f t="shared" si="11"/>
        <v>285903.00000000006</v>
      </c>
      <c r="H31" s="49">
        <f t="shared" si="11"/>
        <v>191240.40000000002</v>
      </c>
      <c r="I31" s="49">
        <f t="shared" si="11"/>
        <v>35249.799999999996</v>
      </c>
      <c r="J31" s="49">
        <f t="shared" si="11"/>
        <v>0</v>
      </c>
      <c r="K31" s="49">
        <f t="shared" si="11"/>
        <v>9401.1</v>
      </c>
      <c r="L31" s="49">
        <f t="shared" si="11"/>
        <v>7029.600000000001</v>
      </c>
      <c r="M31" s="49">
        <f t="shared" si="11"/>
        <v>0</v>
      </c>
      <c r="N31" s="49">
        <f t="shared" si="11"/>
        <v>0</v>
      </c>
      <c r="O31" s="49">
        <f t="shared" si="11"/>
        <v>2371.4999999999995</v>
      </c>
      <c r="P31" s="49">
        <f t="shared" si="11"/>
        <v>2371.4999999999995</v>
      </c>
      <c r="Q31" s="49">
        <f t="shared" si="11"/>
        <v>295304.1</v>
      </c>
    </row>
    <row r="32" spans="1:17" s="2" customFormat="1" ht="22.5" customHeight="1">
      <c r="A32" s="1"/>
      <c r="B32" s="29"/>
      <c r="C32" s="29"/>
      <c r="D32" s="47"/>
      <c r="E32" s="28" t="s">
        <v>1083</v>
      </c>
      <c r="F32" s="54">
        <f aca="true" t="shared" si="12" ref="F32:Q32">F35+F41</f>
        <v>99457.79999999999</v>
      </c>
      <c r="G32" s="54">
        <f t="shared" si="12"/>
        <v>99457.79999999999</v>
      </c>
      <c r="H32" s="54">
        <f t="shared" si="12"/>
        <v>81522.8</v>
      </c>
      <c r="I32" s="54">
        <f t="shared" si="12"/>
        <v>0</v>
      </c>
      <c r="J32" s="54">
        <f t="shared" si="12"/>
        <v>0</v>
      </c>
      <c r="K32" s="54">
        <f t="shared" si="12"/>
        <v>0</v>
      </c>
      <c r="L32" s="54">
        <f t="shared" si="12"/>
        <v>0</v>
      </c>
      <c r="M32" s="54">
        <f t="shared" si="12"/>
        <v>0</v>
      </c>
      <c r="N32" s="54">
        <f t="shared" si="12"/>
        <v>0</v>
      </c>
      <c r="O32" s="54">
        <f t="shared" si="12"/>
        <v>0</v>
      </c>
      <c r="P32" s="54">
        <f t="shared" si="12"/>
        <v>0</v>
      </c>
      <c r="Q32" s="54">
        <f t="shared" si="12"/>
        <v>99457.79999999999</v>
      </c>
    </row>
    <row r="33" spans="1:17" s="2" customFormat="1" ht="20.25">
      <c r="A33" s="1"/>
      <c r="B33" s="18" t="s">
        <v>47</v>
      </c>
      <c r="C33" s="18" t="s">
        <v>849</v>
      </c>
      <c r="D33" s="46" t="s">
        <v>850</v>
      </c>
      <c r="E33" s="22" t="s">
        <v>854</v>
      </c>
      <c r="F33" s="50">
        <f aca="true" t="shared" si="13" ref="F33:F42">G33+J33</f>
        <v>97400.1</v>
      </c>
      <c r="G33" s="50">
        <v>97400.1</v>
      </c>
      <c r="H33" s="50">
        <v>64245.9</v>
      </c>
      <c r="I33" s="50">
        <v>13392.7</v>
      </c>
      <c r="J33" s="50"/>
      <c r="K33" s="50">
        <f aca="true" t="shared" si="14" ref="K33:K42">L33+O33</f>
        <v>4630.900000000001</v>
      </c>
      <c r="L33" s="50">
        <v>4490.1</v>
      </c>
      <c r="M33" s="50"/>
      <c r="N33" s="50"/>
      <c r="O33" s="50">
        <v>140.8</v>
      </c>
      <c r="P33" s="50">
        <v>140.8</v>
      </c>
      <c r="Q33" s="50">
        <f>F33+K33</f>
        <v>102031</v>
      </c>
    </row>
    <row r="34" spans="1:17" s="2" customFormat="1" ht="93.75">
      <c r="A34" s="1"/>
      <c r="B34" s="18" t="s">
        <v>48</v>
      </c>
      <c r="C34" s="18" t="s">
        <v>851</v>
      </c>
      <c r="D34" s="46" t="s">
        <v>852</v>
      </c>
      <c r="E34" s="22" t="s">
        <v>506</v>
      </c>
      <c r="F34" s="50">
        <f t="shared" si="13"/>
        <v>163005.4</v>
      </c>
      <c r="G34" s="50">
        <v>163005.4</v>
      </c>
      <c r="H34" s="50">
        <v>111153.2</v>
      </c>
      <c r="I34" s="50">
        <v>18733.5</v>
      </c>
      <c r="J34" s="50"/>
      <c r="K34" s="50">
        <f t="shared" si="14"/>
        <v>3891.2</v>
      </c>
      <c r="L34" s="50">
        <v>2101.1</v>
      </c>
      <c r="M34" s="50"/>
      <c r="N34" s="50"/>
      <c r="O34" s="50">
        <v>1790.1</v>
      </c>
      <c r="P34" s="50">
        <v>1790.1</v>
      </c>
      <c r="Q34" s="50">
        <f>F34+K34</f>
        <v>166896.6</v>
      </c>
    </row>
    <row r="35" spans="1:17" s="2" customFormat="1" ht="37.5">
      <c r="A35" s="1"/>
      <c r="B35" s="18"/>
      <c r="C35" s="15"/>
      <c r="D35" s="82"/>
      <c r="E35" s="22" t="s">
        <v>323</v>
      </c>
      <c r="F35" s="50">
        <f t="shared" si="13"/>
        <v>95441.9</v>
      </c>
      <c r="G35" s="50">
        <v>95441.9</v>
      </c>
      <c r="H35" s="50">
        <v>78231.1</v>
      </c>
      <c r="I35" s="50"/>
      <c r="J35" s="50"/>
      <c r="K35" s="50">
        <f t="shared" si="14"/>
        <v>0</v>
      </c>
      <c r="L35" s="50"/>
      <c r="M35" s="50"/>
      <c r="N35" s="50"/>
      <c r="O35" s="50"/>
      <c r="P35" s="50"/>
      <c r="Q35" s="50">
        <f>F35+K35</f>
        <v>95441.9</v>
      </c>
    </row>
    <row r="36" spans="1:17" s="2" customFormat="1" ht="37.5" hidden="1">
      <c r="A36" s="541" t="s">
        <v>324</v>
      </c>
      <c r="B36" s="542" t="s">
        <v>324</v>
      </c>
      <c r="C36" s="542" t="s">
        <v>325</v>
      </c>
      <c r="D36" s="543" t="s">
        <v>852</v>
      </c>
      <c r="E36" s="19" t="s">
        <v>757</v>
      </c>
      <c r="F36" s="50">
        <f t="shared" si="13"/>
        <v>0</v>
      </c>
      <c r="G36" s="52"/>
      <c r="H36" s="52"/>
      <c r="I36" s="52"/>
      <c r="J36" s="52"/>
      <c r="K36" s="50">
        <f t="shared" si="14"/>
        <v>0</v>
      </c>
      <c r="L36" s="52"/>
      <c r="M36" s="52"/>
      <c r="N36" s="52"/>
      <c r="O36" s="52"/>
      <c r="P36" s="52"/>
      <c r="Q36" s="52">
        <f>F36+K36</f>
        <v>0</v>
      </c>
    </row>
    <row r="37" spans="1:17" s="2" customFormat="1" ht="18.75" hidden="1">
      <c r="A37" s="541"/>
      <c r="B37" s="542"/>
      <c r="C37" s="542"/>
      <c r="D37" s="543"/>
      <c r="E37" s="25" t="s">
        <v>758</v>
      </c>
      <c r="F37" s="50">
        <f t="shared" si="13"/>
        <v>0</v>
      </c>
      <c r="G37" s="52"/>
      <c r="H37" s="52"/>
      <c r="I37" s="52"/>
      <c r="J37" s="52"/>
      <c r="K37" s="50">
        <f t="shared" si="14"/>
        <v>0</v>
      </c>
      <c r="L37" s="52"/>
      <c r="M37" s="52"/>
      <c r="N37" s="52"/>
      <c r="O37" s="52"/>
      <c r="P37" s="52"/>
      <c r="Q37" s="52"/>
    </row>
    <row r="38" spans="1:17" s="2" customFormat="1" ht="18.75" hidden="1">
      <c r="A38" s="541"/>
      <c r="B38" s="542"/>
      <c r="C38" s="542"/>
      <c r="D38" s="543"/>
      <c r="E38" s="25" t="s">
        <v>342</v>
      </c>
      <c r="F38" s="50">
        <f t="shared" si="13"/>
        <v>0</v>
      </c>
      <c r="G38" s="53"/>
      <c r="H38" s="53"/>
      <c r="I38" s="53"/>
      <c r="J38" s="53"/>
      <c r="K38" s="50">
        <f t="shared" si="14"/>
        <v>0</v>
      </c>
      <c r="L38" s="53"/>
      <c r="M38" s="53"/>
      <c r="N38" s="53"/>
      <c r="O38" s="53"/>
      <c r="P38" s="53"/>
      <c r="Q38" s="53">
        <f>F38+K38</f>
        <v>0</v>
      </c>
    </row>
    <row r="39" spans="1:17" s="2" customFormat="1" ht="57" customHeight="1">
      <c r="A39" s="541" t="s">
        <v>206</v>
      </c>
      <c r="B39" s="542" t="s">
        <v>49</v>
      </c>
      <c r="C39" s="542" t="s">
        <v>325</v>
      </c>
      <c r="D39" s="543" t="s">
        <v>207</v>
      </c>
      <c r="E39" s="19" t="s">
        <v>993</v>
      </c>
      <c r="F39" s="50">
        <f t="shared" si="13"/>
        <v>10841.4</v>
      </c>
      <c r="G39" s="52">
        <v>10841.4</v>
      </c>
      <c r="H39" s="52">
        <v>6485.1</v>
      </c>
      <c r="I39" s="52">
        <v>1989.7</v>
      </c>
      <c r="J39" s="52"/>
      <c r="K39" s="50">
        <f t="shared" si="14"/>
        <v>140.6</v>
      </c>
      <c r="L39" s="52">
        <v>40.6</v>
      </c>
      <c r="M39" s="52"/>
      <c r="N39" s="52"/>
      <c r="O39" s="52">
        <v>100</v>
      </c>
      <c r="P39" s="52">
        <v>100</v>
      </c>
      <c r="Q39" s="52">
        <f>F39+K39</f>
        <v>10982</v>
      </c>
    </row>
    <row r="40" spans="1:17" s="2" customFormat="1" ht="18.75">
      <c r="A40" s="541"/>
      <c r="B40" s="542"/>
      <c r="C40" s="542"/>
      <c r="D40" s="543"/>
      <c r="E40" s="25" t="s">
        <v>758</v>
      </c>
      <c r="F40" s="50">
        <f t="shared" si="13"/>
        <v>0</v>
      </c>
      <c r="G40" s="52"/>
      <c r="H40" s="52"/>
      <c r="I40" s="52"/>
      <c r="J40" s="52"/>
      <c r="K40" s="50">
        <f t="shared" si="14"/>
        <v>0</v>
      </c>
      <c r="L40" s="52"/>
      <c r="M40" s="52"/>
      <c r="N40" s="52"/>
      <c r="O40" s="52"/>
      <c r="P40" s="52"/>
      <c r="Q40" s="52"/>
    </row>
    <row r="41" spans="1:17" s="2" customFormat="1" ht="18.75">
      <c r="A41" s="541"/>
      <c r="B41" s="542"/>
      <c r="C41" s="542"/>
      <c r="D41" s="543"/>
      <c r="E41" s="25" t="s">
        <v>342</v>
      </c>
      <c r="F41" s="50">
        <f t="shared" si="13"/>
        <v>4015.9</v>
      </c>
      <c r="G41" s="52">
        <v>4015.9</v>
      </c>
      <c r="H41" s="52">
        <v>3291.7</v>
      </c>
      <c r="I41" s="53"/>
      <c r="J41" s="53"/>
      <c r="K41" s="50">
        <f t="shared" si="14"/>
        <v>0</v>
      </c>
      <c r="L41" s="53"/>
      <c r="M41" s="53"/>
      <c r="N41" s="53"/>
      <c r="O41" s="53"/>
      <c r="P41" s="53"/>
      <c r="Q41" s="52">
        <f>F41+K41</f>
        <v>4015.9</v>
      </c>
    </row>
    <row r="42" spans="1:17" s="2" customFormat="1" ht="56.25">
      <c r="A42" s="1"/>
      <c r="B42" s="18" t="s">
        <v>142</v>
      </c>
      <c r="C42" s="18" t="s">
        <v>994</v>
      </c>
      <c r="D42" s="46" t="s">
        <v>995</v>
      </c>
      <c r="E42" s="22" t="s">
        <v>304</v>
      </c>
      <c r="F42" s="50">
        <f t="shared" si="13"/>
        <v>8036.4</v>
      </c>
      <c r="G42" s="50">
        <v>8036.4</v>
      </c>
      <c r="H42" s="50">
        <v>4435</v>
      </c>
      <c r="I42" s="50">
        <v>993.7</v>
      </c>
      <c r="J42" s="50"/>
      <c r="K42" s="50">
        <f t="shared" si="14"/>
        <v>547.8</v>
      </c>
      <c r="L42" s="50">
        <v>397.8</v>
      </c>
      <c r="M42" s="50"/>
      <c r="N42" s="50"/>
      <c r="O42" s="50">
        <v>150</v>
      </c>
      <c r="P42" s="50">
        <v>150</v>
      </c>
      <c r="Q42" s="50">
        <f>F42+K42</f>
        <v>8584.199999999999</v>
      </c>
    </row>
    <row r="43" spans="1:17" s="2" customFormat="1" ht="37.5" hidden="1">
      <c r="A43" s="541" t="s">
        <v>305</v>
      </c>
      <c r="B43" s="542" t="s">
        <v>305</v>
      </c>
      <c r="C43" s="542" t="s">
        <v>306</v>
      </c>
      <c r="D43" s="543" t="s">
        <v>307</v>
      </c>
      <c r="E43" s="19" t="s">
        <v>308</v>
      </c>
      <c r="F43" s="50"/>
      <c r="G43" s="52"/>
      <c r="H43" s="52"/>
      <c r="I43" s="52"/>
      <c r="J43" s="52"/>
      <c r="K43" s="50"/>
      <c r="L43" s="52"/>
      <c r="M43" s="52"/>
      <c r="N43" s="52"/>
      <c r="O43" s="52"/>
      <c r="P43" s="52"/>
      <c r="Q43" s="52"/>
    </row>
    <row r="44" spans="1:17" s="2" customFormat="1" ht="18.75" hidden="1">
      <c r="A44" s="541"/>
      <c r="B44" s="542"/>
      <c r="C44" s="542"/>
      <c r="D44" s="543"/>
      <c r="E44" s="25" t="s">
        <v>758</v>
      </c>
      <c r="F44" s="50">
        <f>G44+J44</f>
        <v>0</v>
      </c>
      <c r="G44" s="52"/>
      <c r="H44" s="52"/>
      <c r="I44" s="52"/>
      <c r="J44" s="52"/>
      <c r="K44" s="50">
        <f>L44+O44</f>
        <v>0</v>
      </c>
      <c r="L44" s="52"/>
      <c r="M44" s="52"/>
      <c r="N44" s="52"/>
      <c r="O44" s="52"/>
      <c r="P44" s="52"/>
      <c r="Q44" s="52"/>
    </row>
    <row r="45" spans="1:17" s="2" customFormat="1" ht="18.75" hidden="1">
      <c r="A45" s="541"/>
      <c r="B45" s="542"/>
      <c r="C45" s="542"/>
      <c r="D45" s="543"/>
      <c r="E45" s="25" t="s">
        <v>342</v>
      </c>
      <c r="F45" s="50">
        <f>G45+J45</f>
        <v>0</v>
      </c>
      <c r="G45" s="52"/>
      <c r="H45" s="52"/>
      <c r="I45" s="52"/>
      <c r="J45" s="52"/>
      <c r="K45" s="50">
        <f>L45+O45</f>
        <v>0</v>
      </c>
      <c r="L45" s="52"/>
      <c r="M45" s="52"/>
      <c r="N45" s="52"/>
      <c r="O45" s="52"/>
      <c r="P45" s="52"/>
      <c r="Q45" s="52">
        <f>F45+K45</f>
        <v>0</v>
      </c>
    </row>
    <row r="46" spans="1:17" s="2" customFormat="1" ht="47.25" customHeight="1">
      <c r="A46" s="23" t="s">
        <v>309</v>
      </c>
      <c r="B46" s="18" t="s">
        <v>799</v>
      </c>
      <c r="C46" s="18" t="s">
        <v>800</v>
      </c>
      <c r="D46" s="24" t="s">
        <v>310</v>
      </c>
      <c r="E46" s="19" t="s">
        <v>798</v>
      </c>
      <c r="F46" s="50">
        <f>G46+J46</f>
        <v>84</v>
      </c>
      <c r="G46" s="52">
        <v>84</v>
      </c>
      <c r="H46" s="52"/>
      <c r="I46" s="52"/>
      <c r="J46" s="52"/>
      <c r="K46" s="50">
        <f>L46+O46</f>
        <v>0</v>
      </c>
      <c r="L46" s="52"/>
      <c r="M46" s="52"/>
      <c r="N46" s="52"/>
      <c r="O46" s="52"/>
      <c r="P46" s="52"/>
      <c r="Q46" s="52">
        <f>F46+K46</f>
        <v>84</v>
      </c>
    </row>
    <row r="47" spans="1:17" s="2" customFormat="1" ht="40.5" customHeight="1">
      <c r="A47" s="23" t="s">
        <v>311</v>
      </c>
      <c r="B47" s="18" t="s">
        <v>50</v>
      </c>
      <c r="C47" s="18" t="s">
        <v>18</v>
      </c>
      <c r="D47" s="24" t="s">
        <v>312</v>
      </c>
      <c r="E47" s="19" t="s">
        <v>801</v>
      </c>
      <c r="F47" s="50">
        <f>G47+J47</f>
        <v>1787.9</v>
      </c>
      <c r="G47" s="52">
        <v>1787.9</v>
      </c>
      <c r="H47" s="52">
        <v>1334.2</v>
      </c>
      <c r="I47" s="52">
        <v>52.7</v>
      </c>
      <c r="J47" s="52"/>
      <c r="K47" s="50">
        <f>L47+O47</f>
        <v>190.6</v>
      </c>
      <c r="L47" s="52"/>
      <c r="M47" s="52"/>
      <c r="N47" s="52"/>
      <c r="O47" s="52">
        <v>190.6</v>
      </c>
      <c r="P47" s="52">
        <v>190.6</v>
      </c>
      <c r="Q47" s="52">
        <f>F47+K47</f>
        <v>1978.5</v>
      </c>
    </row>
    <row r="48" spans="1:17" s="2" customFormat="1" ht="29.25" customHeight="1">
      <c r="A48" s="23"/>
      <c r="B48" s="18" t="s">
        <v>143</v>
      </c>
      <c r="C48" s="18" t="s">
        <v>144</v>
      </c>
      <c r="D48" s="24"/>
      <c r="E48" s="19" t="s">
        <v>145</v>
      </c>
      <c r="F48" s="50">
        <f aca="true" t="shared" si="15" ref="F48:Q48">F49+F50+F51</f>
        <v>4747.799999999999</v>
      </c>
      <c r="G48" s="50">
        <f t="shared" si="15"/>
        <v>4747.799999999999</v>
      </c>
      <c r="H48" s="50">
        <f t="shared" si="15"/>
        <v>3587</v>
      </c>
      <c r="I48" s="50">
        <f t="shared" si="15"/>
        <v>87.5</v>
      </c>
      <c r="J48" s="50">
        <f t="shared" si="15"/>
        <v>0</v>
      </c>
      <c r="K48" s="50">
        <f t="shared" si="15"/>
        <v>0</v>
      </c>
      <c r="L48" s="50">
        <f t="shared" si="15"/>
        <v>0</v>
      </c>
      <c r="M48" s="50">
        <f t="shared" si="15"/>
        <v>0</v>
      </c>
      <c r="N48" s="50">
        <f t="shared" si="15"/>
        <v>0</v>
      </c>
      <c r="O48" s="50">
        <f t="shared" si="15"/>
        <v>0</v>
      </c>
      <c r="P48" s="50">
        <f t="shared" si="15"/>
        <v>0</v>
      </c>
      <c r="Q48" s="50">
        <f t="shared" si="15"/>
        <v>4747.799999999999</v>
      </c>
    </row>
    <row r="49" spans="1:17" s="2" customFormat="1" ht="51" customHeight="1">
      <c r="A49" s="23" t="s">
        <v>59</v>
      </c>
      <c r="B49" s="114" t="s">
        <v>1010</v>
      </c>
      <c r="C49" s="115" t="s">
        <v>146</v>
      </c>
      <c r="D49" s="115" t="s">
        <v>312</v>
      </c>
      <c r="E49" s="25" t="s">
        <v>821</v>
      </c>
      <c r="F49" s="50">
        <f>G49+J49</f>
        <v>3441.3</v>
      </c>
      <c r="G49" s="52">
        <v>3441.3</v>
      </c>
      <c r="H49" s="52">
        <v>2608.8</v>
      </c>
      <c r="I49" s="52">
        <v>87.5</v>
      </c>
      <c r="J49" s="52"/>
      <c r="K49" s="50">
        <f>L49+O49</f>
        <v>0</v>
      </c>
      <c r="L49" s="52"/>
      <c r="M49" s="52"/>
      <c r="N49" s="52"/>
      <c r="O49" s="52"/>
      <c r="P49" s="52"/>
      <c r="Q49" s="52">
        <f>F49+K49</f>
        <v>3441.3</v>
      </c>
    </row>
    <row r="50" spans="1:17" s="2" customFormat="1" ht="57" customHeight="1">
      <c r="A50" s="23" t="s">
        <v>98</v>
      </c>
      <c r="B50" s="114" t="s">
        <v>1011</v>
      </c>
      <c r="C50" s="115" t="s">
        <v>822</v>
      </c>
      <c r="D50" s="115" t="s">
        <v>312</v>
      </c>
      <c r="E50" s="25" t="s">
        <v>823</v>
      </c>
      <c r="F50" s="50">
        <f>G50+J50</f>
        <v>1234.1</v>
      </c>
      <c r="G50" s="52">
        <v>1234.1</v>
      </c>
      <c r="H50" s="52">
        <v>978.2</v>
      </c>
      <c r="I50" s="52"/>
      <c r="J50" s="52"/>
      <c r="K50" s="50">
        <f>L50+O50</f>
        <v>0</v>
      </c>
      <c r="L50" s="52"/>
      <c r="M50" s="52"/>
      <c r="N50" s="52"/>
      <c r="O50" s="52"/>
      <c r="P50" s="52"/>
      <c r="Q50" s="52">
        <f>F50+K50</f>
        <v>1234.1</v>
      </c>
    </row>
    <row r="51" spans="1:17" s="2" customFormat="1" ht="81.75" customHeight="1">
      <c r="A51" s="23" t="s">
        <v>98</v>
      </c>
      <c r="B51" s="114" t="s">
        <v>1011</v>
      </c>
      <c r="C51" s="115" t="s">
        <v>822</v>
      </c>
      <c r="D51" s="115" t="s">
        <v>312</v>
      </c>
      <c r="E51" s="25" t="s">
        <v>505</v>
      </c>
      <c r="F51" s="50">
        <f>G51+J51</f>
        <v>72.4</v>
      </c>
      <c r="G51" s="52">
        <v>72.4</v>
      </c>
      <c r="H51" s="52"/>
      <c r="I51" s="52"/>
      <c r="J51" s="52"/>
      <c r="K51" s="50">
        <f>L51+O51</f>
        <v>0</v>
      </c>
      <c r="L51" s="52"/>
      <c r="M51" s="52"/>
      <c r="N51" s="52"/>
      <c r="O51" s="52"/>
      <c r="P51" s="52"/>
      <c r="Q51" s="52">
        <f>F51+K51</f>
        <v>72.4</v>
      </c>
    </row>
    <row r="52" spans="1:17" s="2" customFormat="1" ht="47.25" customHeight="1" hidden="1">
      <c r="A52" s="61"/>
      <c r="B52" s="18" t="s">
        <v>51</v>
      </c>
      <c r="C52" s="18" t="s">
        <v>840</v>
      </c>
      <c r="D52" s="46" t="s">
        <v>841</v>
      </c>
      <c r="E52" s="19" t="s">
        <v>842</v>
      </c>
      <c r="F52" s="50">
        <f>G52+J52</f>
        <v>0</v>
      </c>
      <c r="G52" s="52"/>
      <c r="H52" s="52"/>
      <c r="I52" s="52"/>
      <c r="J52" s="52"/>
      <c r="K52" s="50">
        <f>L52+O52</f>
        <v>0</v>
      </c>
      <c r="L52" s="52"/>
      <c r="M52" s="52"/>
      <c r="N52" s="52"/>
      <c r="O52" s="52"/>
      <c r="P52" s="52"/>
      <c r="Q52" s="52">
        <f>F52+K52</f>
        <v>0</v>
      </c>
    </row>
    <row r="53" spans="1:17" s="2" customFormat="1" ht="40.5" hidden="1">
      <c r="A53" s="1"/>
      <c r="B53" s="18" t="s">
        <v>208</v>
      </c>
      <c r="C53" s="18" t="s">
        <v>840</v>
      </c>
      <c r="D53" s="62" t="s">
        <v>841</v>
      </c>
      <c r="E53" s="84" t="s">
        <v>842</v>
      </c>
      <c r="F53" s="58">
        <f>G53+J53</f>
        <v>0</v>
      </c>
      <c r="G53" s="58"/>
      <c r="H53" s="58"/>
      <c r="I53" s="58"/>
      <c r="J53" s="60"/>
      <c r="K53" s="58">
        <f>L53+O53</f>
        <v>0</v>
      </c>
      <c r="L53" s="60"/>
      <c r="M53" s="60"/>
      <c r="N53" s="60"/>
      <c r="O53" s="58"/>
      <c r="P53" s="58"/>
      <c r="Q53" s="50">
        <f>F53+K53</f>
        <v>0</v>
      </c>
    </row>
    <row r="54" spans="1:17" s="2" customFormat="1" ht="20.25">
      <c r="A54" s="1"/>
      <c r="B54" s="29" t="s">
        <v>1168</v>
      </c>
      <c r="C54" s="29" t="s">
        <v>383</v>
      </c>
      <c r="D54" s="47"/>
      <c r="E54" s="34" t="s">
        <v>384</v>
      </c>
      <c r="F54" s="54">
        <f>G55</f>
        <v>0</v>
      </c>
      <c r="G54" s="54">
        <f>H55</f>
        <v>0</v>
      </c>
      <c r="H54" s="50">
        <f aca="true" t="shared" si="16" ref="G54:Q55">H55</f>
        <v>0</v>
      </c>
      <c r="I54" s="50">
        <f aca="true" t="shared" si="17" ref="I54:Q54">I55</f>
        <v>0</v>
      </c>
      <c r="J54" s="50">
        <f t="shared" si="17"/>
        <v>0</v>
      </c>
      <c r="K54" s="54">
        <f t="shared" si="17"/>
        <v>3060.9</v>
      </c>
      <c r="L54" s="54">
        <f t="shared" si="17"/>
        <v>0</v>
      </c>
      <c r="M54" s="54">
        <f t="shared" si="17"/>
        <v>0</v>
      </c>
      <c r="N54" s="54">
        <f t="shared" si="17"/>
        <v>0</v>
      </c>
      <c r="O54" s="54">
        <f t="shared" si="17"/>
        <v>3060.9</v>
      </c>
      <c r="P54" s="54">
        <f t="shared" si="17"/>
        <v>3060.9</v>
      </c>
      <c r="Q54" s="54">
        <f t="shared" si="17"/>
        <v>3060.9</v>
      </c>
    </row>
    <row r="55" spans="1:17" s="2" customFormat="1" ht="37.5">
      <c r="A55" s="1"/>
      <c r="B55" s="18" t="s">
        <v>526</v>
      </c>
      <c r="C55" s="18" t="s">
        <v>1169</v>
      </c>
      <c r="D55" s="62"/>
      <c r="E55" s="17" t="s">
        <v>164</v>
      </c>
      <c r="F55" s="50">
        <f>F56</f>
        <v>0</v>
      </c>
      <c r="G55" s="50">
        <f t="shared" si="16"/>
        <v>0</v>
      </c>
      <c r="H55" s="50">
        <f t="shared" si="16"/>
        <v>0</v>
      </c>
      <c r="I55" s="50">
        <f t="shared" si="16"/>
        <v>0</v>
      </c>
      <c r="J55" s="50">
        <f t="shared" si="16"/>
        <v>0</v>
      </c>
      <c r="K55" s="50">
        <f t="shared" si="16"/>
        <v>3060.9</v>
      </c>
      <c r="L55" s="50">
        <f t="shared" si="16"/>
        <v>0</v>
      </c>
      <c r="M55" s="50">
        <f t="shared" si="16"/>
        <v>0</v>
      </c>
      <c r="N55" s="50">
        <f t="shared" si="16"/>
        <v>0</v>
      </c>
      <c r="O55" s="50">
        <f t="shared" si="16"/>
        <v>3060.9</v>
      </c>
      <c r="P55" s="50">
        <f t="shared" si="16"/>
        <v>3060.9</v>
      </c>
      <c r="Q55" s="50">
        <f t="shared" si="16"/>
        <v>3060.9</v>
      </c>
    </row>
    <row r="56" spans="1:17" s="2" customFormat="1" ht="37.5">
      <c r="A56" s="1"/>
      <c r="B56" s="114" t="s">
        <v>525</v>
      </c>
      <c r="C56" s="118" t="s">
        <v>1170</v>
      </c>
      <c r="D56" s="153" t="s">
        <v>740</v>
      </c>
      <c r="E56" s="126" t="s">
        <v>165</v>
      </c>
      <c r="F56" s="50">
        <f>G56+J56</f>
        <v>0</v>
      </c>
      <c r="G56" s="58"/>
      <c r="H56" s="58"/>
      <c r="I56" s="58"/>
      <c r="J56" s="60"/>
      <c r="K56" s="50">
        <f>L56+O56</f>
        <v>3060.9</v>
      </c>
      <c r="L56" s="60"/>
      <c r="M56" s="60"/>
      <c r="N56" s="60"/>
      <c r="O56" s="50">
        <v>3060.9</v>
      </c>
      <c r="P56" s="50">
        <v>3060.9</v>
      </c>
      <c r="Q56" s="52">
        <f>F56+K56</f>
        <v>3060.9</v>
      </c>
    </row>
    <row r="57" spans="1:17" s="2" customFormat="1" ht="49.5" customHeight="1">
      <c r="A57" s="1"/>
      <c r="B57" s="29" t="s">
        <v>52</v>
      </c>
      <c r="C57" s="29"/>
      <c r="D57" s="47"/>
      <c r="E57" s="21" t="s">
        <v>1255</v>
      </c>
      <c r="F57" s="49">
        <f aca="true" t="shared" si="18" ref="F57:Q57">F58</f>
        <v>180271.4</v>
      </c>
      <c r="G57" s="49">
        <f t="shared" si="18"/>
        <v>180271.4</v>
      </c>
      <c r="H57" s="49">
        <f t="shared" si="18"/>
        <v>897.5</v>
      </c>
      <c r="I57" s="49">
        <f t="shared" si="18"/>
        <v>0</v>
      </c>
      <c r="J57" s="49">
        <f t="shared" si="18"/>
        <v>0</v>
      </c>
      <c r="K57" s="49">
        <f t="shared" si="18"/>
        <v>11271.2</v>
      </c>
      <c r="L57" s="49">
        <f t="shared" si="18"/>
        <v>6081.400000000001</v>
      </c>
      <c r="M57" s="49">
        <f t="shared" si="18"/>
        <v>0</v>
      </c>
      <c r="N57" s="49">
        <f t="shared" si="18"/>
        <v>0</v>
      </c>
      <c r="O57" s="49">
        <f t="shared" si="18"/>
        <v>5189.8</v>
      </c>
      <c r="P57" s="49">
        <f t="shared" si="18"/>
        <v>5189.8</v>
      </c>
      <c r="Q57" s="49">
        <f t="shared" si="18"/>
        <v>191542.6</v>
      </c>
    </row>
    <row r="58" spans="1:17" s="2" customFormat="1" ht="45.75" customHeight="1">
      <c r="A58" s="1"/>
      <c r="B58" s="29" t="s">
        <v>53</v>
      </c>
      <c r="C58" s="18"/>
      <c r="D58" s="18"/>
      <c r="E58" s="21" t="s">
        <v>1255</v>
      </c>
      <c r="F58" s="49">
        <f>F59+F61+F101</f>
        <v>180271.4</v>
      </c>
      <c r="G58" s="49">
        <f>G59+G61+G101+G103</f>
        <v>180271.4</v>
      </c>
      <c r="H58" s="49">
        <f aca="true" t="shared" si="19" ref="H58:Q58">H59+H61+H101+H103</f>
        <v>897.5</v>
      </c>
      <c r="I58" s="49">
        <f t="shared" si="19"/>
        <v>0</v>
      </c>
      <c r="J58" s="49">
        <f t="shared" si="19"/>
        <v>0</v>
      </c>
      <c r="K58" s="49">
        <f t="shared" si="19"/>
        <v>11271.2</v>
      </c>
      <c r="L58" s="49">
        <f t="shared" si="19"/>
        <v>6081.400000000001</v>
      </c>
      <c r="M58" s="49">
        <f t="shared" si="19"/>
        <v>0</v>
      </c>
      <c r="N58" s="49">
        <f t="shared" si="19"/>
        <v>0</v>
      </c>
      <c r="O58" s="49">
        <f t="shared" si="19"/>
        <v>5189.8</v>
      </c>
      <c r="P58" s="49">
        <f t="shared" si="19"/>
        <v>5189.8</v>
      </c>
      <c r="Q58" s="49">
        <f t="shared" si="19"/>
        <v>191542.6</v>
      </c>
    </row>
    <row r="59" spans="1:17" s="2" customFormat="1" ht="21" customHeight="1">
      <c r="A59" s="1"/>
      <c r="B59" s="29" t="s">
        <v>1084</v>
      </c>
      <c r="C59" s="20" t="s">
        <v>651</v>
      </c>
      <c r="D59" s="20"/>
      <c r="E59" s="30" t="s">
        <v>652</v>
      </c>
      <c r="F59" s="49">
        <f aca="true" t="shared" si="20" ref="F59:Q59">F60</f>
        <v>1129.8</v>
      </c>
      <c r="G59" s="49">
        <f t="shared" si="20"/>
        <v>1129.8</v>
      </c>
      <c r="H59" s="49">
        <f t="shared" si="20"/>
        <v>897.5</v>
      </c>
      <c r="I59" s="49">
        <f t="shared" si="20"/>
        <v>0</v>
      </c>
      <c r="J59" s="49">
        <f t="shared" si="20"/>
        <v>0</v>
      </c>
      <c r="K59" s="49">
        <f t="shared" si="20"/>
        <v>0</v>
      </c>
      <c r="L59" s="49">
        <f t="shared" si="20"/>
        <v>0</v>
      </c>
      <c r="M59" s="49">
        <f t="shared" si="20"/>
        <v>0</v>
      </c>
      <c r="N59" s="49">
        <f t="shared" si="20"/>
        <v>0</v>
      </c>
      <c r="O59" s="49">
        <f t="shared" si="20"/>
        <v>0</v>
      </c>
      <c r="P59" s="49">
        <f t="shared" si="20"/>
        <v>0</v>
      </c>
      <c r="Q59" s="49">
        <f t="shared" si="20"/>
        <v>1129.8</v>
      </c>
    </row>
    <row r="60" spans="1:17" s="2" customFormat="1" ht="56.25">
      <c r="A60" s="1"/>
      <c r="B60" s="24" t="s">
        <v>54</v>
      </c>
      <c r="C60" s="24" t="s">
        <v>37</v>
      </c>
      <c r="D60" s="46" t="s">
        <v>648</v>
      </c>
      <c r="E60" s="22" t="s">
        <v>38</v>
      </c>
      <c r="F60" s="50">
        <f>G60+J60</f>
        <v>1129.8</v>
      </c>
      <c r="G60" s="50">
        <v>1129.8</v>
      </c>
      <c r="H60" s="50">
        <v>897.5</v>
      </c>
      <c r="I60" s="50"/>
      <c r="J60" s="50"/>
      <c r="K60" s="50">
        <f>L60+O60</f>
        <v>0</v>
      </c>
      <c r="L60" s="50"/>
      <c r="M60" s="50"/>
      <c r="N60" s="50"/>
      <c r="O60" s="50"/>
      <c r="P60" s="50"/>
      <c r="Q60" s="50">
        <f>F60+K60</f>
        <v>1129.8</v>
      </c>
    </row>
    <row r="61" spans="1:17" s="117" customFormat="1" ht="24" customHeight="1">
      <c r="A61" s="116"/>
      <c r="B61" s="29" t="s">
        <v>1085</v>
      </c>
      <c r="C61" s="29" t="s">
        <v>1086</v>
      </c>
      <c r="D61" s="47"/>
      <c r="E61" s="21" t="s">
        <v>742</v>
      </c>
      <c r="F61" s="49">
        <f aca="true" t="shared" si="21" ref="F61:Q61">F62+F65+F71+F74+F77+F81+F84</f>
        <v>179016.6</v>
      </c>
      <c r="G61" s="49">
        <f t="shared" si="21"/>
        <v>179016.6</v>
      </c>
      <c r="H61" s="49">
        <f t="shared" si="21"/>
        <v>0</v>
      </c>
      <c r="I61" s="49">
        <f t="shared" si="21"/>
        <v>0</v>
      </c>
      <c r="J61" s="49">
        <f t="shared" si="21"/>
        <v>0</v>
      </c>
      <c r="K61" s="49">
        <f t="shared" si="21"/>
        <v>7149.7</v>
      </c>
      <c r="L61" s="49">
        <f t="shared" si="21"/>
        <v>6081.400000000001</v>
      </c>
      <c r="M61" s="49">
        <f t="shared" si="21"/>
        <v>0</v>
      </c>
      <c r="N61" s="49">
        <f t="shared" si="21"/>
        <v>0</v>
      </c>
      <c r="O61" s="49">
        <f t="shared" si="21"/>
        <v>1068.3</v>
      </c>
      <c r="P61" s="49">
        <f t="shared" si="21"/>
        <v>1068.3</v>
      </c>
      <c r="Q61" s="49">
        <f t="shared" si="21"/>
        <v>186166.30000000002</v>
      </c>
    </row>
    <row r="62" spans="1:17" s="2" customFormat="1" ht="37.5">
      <c r="A62" s="1"/>
      <c r="B62" s="543" t="s">
        <v>541</v>
      </c>
      <c r="C62" s="543" t="s">
        <v>292</v>
      </c>
      <c r="D62" s="543" t="s">
        <v>293</v>
      </c>
      <c r="E62" s="19" t="s">
        <v>294</v>
      </c>
      <c r="F62" s="50">
        <f aca="true" t="shared" si="22" ref="F62:F76">G62+J62</f>
        <v>110085.5</v>
      </c>
      <c r="G62" s="50">
        <v>110085.5</v>
      </c>
      <c r="H62" s="50"/>
      <c r="I62" s="50"/>
      <c r="J62" s="50"/>
      <c r="K62" s="50">
        <f aca="true" t="shared" si="23" ref="K62:K76">L62+O62</f>
        <v>2595</v>
      </c>
      <c r="L62" s="50">
        <v>2072.7</v>
      </c>
      <c r="M62" s="50"/>
      <c r="N62" s="50"/>
      <c r="O62" s="50">
        <v>522.3</v>
      </c>
      <c r="P62" s="50">
        <v>522.3</v>
      </c>
      <c r="Q62" s="50">
        <f aca="true" t="shared" si="24" ref="Q62:Q76">F62+K62</f>
        <v>112680.5</v>
      </c>
    </row>
    <row r="63" spans="1:17" s="2" customFormat="1" ht="18.75">
      <c r="A63" s="1"/>
      <c r="B63" s="543"/>
      <c r="C63" s="543"/>
      <c r="D63" s="543"/>
      <c r="E63" s="25" t="s">
        <v>758</v>
      </c>
      <c r="F63" s="50">
        <f t="shared" si="22"/>
        <v>0</v>
      </c>
      <c r="G63" s="50"/>
      <c r="H63" s="50"/>
      <c r="I63" s="50"/>
      <c r="J63" s="50"/>
      <c r="K63" s="50">
        <f t="shared" si="23"/>
        <v>0</v>
      </c>
      <c r="L63" s="50"/>
      <c r="M63" s="50"/>
      <c r="N63" s="50"/>
      <c r="O63" s="50"/>
      <c r="P63" s="50"/>
      <c r="Q63" s="50">
        <f t="shared" si="24"/>
        <v>0</v>
      </c>
    </row>
    <row r="64" spans="1:17" s="2" customFormat="1" ht="18.75">
      <c r="A64" s="1"/>
      <c r="B64" s="543"/>
      <c r="C64" s="543"/>
      <c r="D64" s="543"/>
      <c r="E64" s="25" t="s">
        <v>342</v>
      </c>
      <c r="F64" s="50">
        <f t="shared" si="22"/>
        <v>79143.7</v>
      </c>
      <c r="G64" s="50">
        <v>79143.7</v>
      </c>
      <c r="H64" s="50"/>
      <c r="I64" s="50"/>
      <c r="J64" s="50"/>
      <c r="K64" s="50">
        <f t="shared" si="23"/>
        <v>0</v>
      </c>
      <c r="L64" s="50"/>
      <c r="M64" s="50"/>
      <c r="N64" s="50"/>
      <c r="O64" s="50"/>
      <c r="P64" s="50"/>
      <c r="Q64" s="50">
        <f t="shared" si="24"/>
        <v>79143.7</v>
      </c>
    </row>
    <row r="65" spans="1:17" s="2" customFormat="1" ht="37.5">
      <c r="A65" s="1"/>
      <c r="B65" s="543" t="s">
        <v>176</v>
      </c>
      <c r="C65" s="543" t="s">
        <v>177</v>
      </c>
      <c r="D65" s="543" t="s">
        <v>295</v>
      </c>
      <c r="E65" s="19" t="s">
        <v>19</v>
      </c>
      <c r="F65" s="50">
        <f t="shared" si="22"/>
        <v>19665.3</v>
      </c>
      <c r="G65" s="50">
        <v>19665.3</v>
      </c>
      <c r="H65" s="50"/>
      <c r="I65" s="50"/>
      <c r="J65" s="50"/>
      <c r="K65" s="50">
        <f t="shared" si="23"/>
        <v>340.3</v>
      </c>
      <c r="L65" s="50">
        <v>190.3</v>
      </c>
      <c r="M65" s="50"/>
      <c r="N65" s="50"/>
      <c r="O65" s="50">
        <v>150</v>
      </c>
      <c r="P65" s="50">
        <v>150</v>
      </c>
      <c r="Q65" s="50">
        <f t="shared" si="24"/>
        <v>20005.6</v>
      </c>
    </row>
    <row r="66" spans="1:17" s="2" customFormat="1" ht="18.75">
      <c r="A66" s="1"/>
      <c r="B66" s="543"/>
      <c r="C66" s="543"/>
      <c r="D66" s="543"/>
      <c r="E66" s="25" t="s">
        <v>758</v>
      </c>
      <c r="F66" s="50">
        <f t="shared" si="22"/>
        <v>0</v>
      </c>
      <c r="G66" s="50"/>
      <c r="H66" s="50"/>
      <c r="I66" s="50"/>
      <c r="J66" s="50"/>
      <c r="K66" s="50">
        <f t="shared" si="23"/>
        <v>0</v>
      </c>
      <c r="L66" s="50"/>
      <c r="M66" s="50"/>
      <c r="N66" s="50"/>
      <c r="O66" s="50"/>
      <c r="P66" s="50"/>
      <c r="Q66" s="50">
        <f t="shared" si="24"/>
        <v>0</v>
      </c>
    </row>
    <row r="67" spans="1:17" s="2" customFormat="1" ht="18.75">
      <c r="A67" s="1"/>
      <c r="B67" s="543"/>
      <c r="C67" s="543"/>
      <c r="D67" s="543"/>
      <c r="E67" s="25" t="s">
        <v>342</v>
      </c>
      <c r="F67" s="50">
        <f t="shared" si="22"/>
        <v>0</v>
      </c>
      <c r="G67" s="50"/>
      <c r="H67" s="50"/>
      <c r="I67" s="50"/>
      <c r="J67" s="50"/>
      <c r="K67" s="50">
        <f t="shared" si="23"/>
        <v>0</v>
      </c>
      <c r="L67" s="50"/>
      <c r="M67" s="50"/>
      <c r="N67" s="50"/>
      <c r="O67" s="50"/>
      <c r="P67" s="50"/>
      <c r="Q67" s="50">
        <f t="shared" si="24"/>
        <v>0</v>
      </c>
    </row>
    <row r="68" spans="1:17" s="2" customFormat="1" ht="37.5" hidden="1">
      <c r="A68" s="1"/>
      <c r="B68" s="543" t="s">
        <v>20</v>
      </c>
      <c r="C68" s="543" t="s">
        <v>318</v>
      </c>
      <c r="D68" s="543" t="s">
        <v>319</v>
      </c>
      <c r="E68" s="19" t="s">
        <v>320</v>
      </c>
      <c r="F68" s="50">
        <f t="shared" si="22"/>
        <v>0</v>
      </c>
      <c r="G68" s="50"/>
      <c r="H68" s="50"/>
      <c r="I68" s="50"/>
      <c r="J68" s="50"/>
      <c r="K68" s="50">
        <f t="shared" si="23"/>
        <v>0</v>
      </c>
      <c r="L68" s="50"/>
      <c r="M68" s="50"/>
      <c r="N68" s="50"/>
      <c r="O68" s="50"/>
      <c r="P68" s="50"/>
      <c r="Q68" s="50">
        <f t="shared" si="24"/>
        <v>0</v>
      </c>
    </row>
    <row r="69" spans="1:17" s="2" customFormat="1" ht="18.75" hidden="1">
      <c r="A69" s="1"/>
      <c r="B69" s="543"/>
      <c r="C69" s="543"/>
      <c r="D69" s="543"/>
      <c r="E69" s="25" t="s">
        <v>758</v>
      </c>
      <c r="F69" s="50">
        <f t="shared" si="22"/>
        <v>0</v>
      </c>
      <c r="G69" s="59"/>
      <c r="H69" s="59"/>
      <c r="I69" s="59"/>
      <c r="J69" s="59"/>
      <c r="K69" s="50">
        <f t="shared" si="23"/>
        <v>0</v>
      </c>
      <c r="L69" s="59"/>
      <c r="M69" s="59"/>
      <c r="N69" s="59"/>
      <c r="O69" s="59"/>
      <c r="P69" s="59"/>
      <c r="Q69" s="50">
        <f t="shared" si="24"/>
        <v>0</v>
      </c>
    </row>
    <row r="70" spans="1:17" s="2" customFormat="1" ht="18.75" hidden="1">
      <c r="A70" s="1"/>
      <c r="B70" s="543"/>
      <c r="C70" s="543"/>
      <c r="D70" s="543"/>
      <c r="E70" s="25" t="s">
        <v>342</v>
      </c>
      <c r="F70" s="50">
        <f t="shared" si="22"/>
        <v>0</v>
      </c>
      <c r="G70" s="59"/>
      <c r="H70" s="59"/>
      <c r="I70" s="59"/>
      <c r="J70" s="59"/>
      <c r="K70" s="50">
        <f t="shared" si="23"/>
        <v>0</v>
      </c>
      <c r="L70" s="59"/>
      <c r="M70" s="59"/>
      <c r="N70" s="59"/>
      <c r="O70" s="59"/>
      <c r="P70" s="59"/>
      <c r="Q70" s="50">
        <f t="shared" si="24"/>
        <v>0</v>
      </c>
    </row>
    <row r="71" spans="1:17" s="2" customFormat="1" ht="18.75">
      <c r="A71" s="1"/>
      <c r="B71" s="543" t="s">
        <v>178</v>
      </c>
      <c r="C71" s="543" t="s">
        <v>179</v>
      </c>
      <c r="D71" s="543" t="s">
        <v>321</v>
      </c>
      <c r="E71" s="19" t="s">
        <v>180</v>
      </c>
      <c r="F71" s="50">
        <f t="shared" si="22"/>
        <v>6434.1</v>
      </c>
      <c r="G71" s="50">
        <v>6434.1</v>
      </c>
      <c r="H71" s="50"/>
      <c r="I71" s="50"/>
      <c r="J71" s="50"/>
      <c r="K71" s="50">
        <f t="shared" si="23"/>
        <v>4014.1</v>
      </c>
      <c r="L71" s="50">
        <v>3618.1</v>
      </c>
      <c r="M71" s="50"/>
      <c r="N71" s="50"/>
      <c r="O71" s="50">
        <v>396</v>
      </c>
      <c r="P71" s="50">
        <v>396</v>
      </c>
      <c r="Q71" s="50">
        <f t="shared" si="24"/>
        <v>10448.2</v>
      </c>
    </row>
    <row r="72" spans="1:17" s="2" customFormat="1" ht="18.75">
      <c r="A72" s="1"/>
      <c r="B72" s="543"/>
      <c r="C72" s="543"/>
      <c r="D72" s="543"/>
      <c r="E72" s="25" t="s">
        <v>758</v>
      </c>
      <c r="F72" s="50">
        <f t="shared" si="22"/>
        <v>0</v>
      </c>
      <c r="G72" s="59"/>
      <c r="H72" s="59"/>
      <c r="I72" s="59"/>
      <c r="J72" s="59"/>
      <c r="K72" s="50">
        <f t="shared" si="23"/>
        <v>0</v>
      </c>
      <c r="L72" s="59"/>
      <c r="M72" s="59"/>
      <c r="N72" s="59"/>
      <c r="O72" s="59"/>
      <c r="P72" s="59"/>
      <c r="Q72" s="50">
        <f t="shared" si="24"/>
        <v>0</v>
      </c>
    </row>
    <row r="73" spans="1:17" s="2" customFormat="1" ht="18.75">
      <c r="A73" s="1"/>
      <c r="B73" s="543"/>
      <c r="C73" s="543"/>
      <c r="D73" s="543"/>
      <c r="E73" s="25" t="s">
        <v>342</v>
      </c>
      <c r="F73" s="50">
        <f t="shared" si="22"/>
        <v>0</v>
      </c>
      <c r="G73" s="50"/>
      <c r="H73" s="50"/>
      <c r="I73" s="59"/>
      <c r="J73" s="59"/>
      <c r="K73" s="50">
        <f t="shared" si="23"/>
        <v>0</v>
      </c>
      <c r="L73" s="59"/>
      <c r="M73" s="59"/>
      <c r="N73" s="59"/>
      <c r="O73" s="59"/>
      <c r="P73" s="59"/>
      <c r="Q73" s="50">
        <f t="shared" si="24"/>
        <v>0</v>
      </c>
    </row>
    <row r="74" spans="1:17" s="2" customFormat="1" ht="37.5">
      <c r="A74" s="1"/>
      <c r="B74" s="543" t="s">
        <v>1178</v>
      </c>
      <c r="C74" s="543" t="s">
        <v>1179</v>
      </c>
      <c r="D74" s="543" t="s">
        <v>1077</v>
      </c>
      <c r="E74" s="19" t="s">
        <v>1078</v>
      </c>
      <c r="F74" s="50">
        <f t="shared" si="22"/>
        <v>211.4</v>
      </c>
      <c r="G74" s="50">
        <v>211.4</v>
      </c>
      <c r="H74" s="50"/>
      <c r="I74" s="50"/>
      <c r="J74" s="50"/>
      <c r="K74" s="50">
        <f t="shared" si="23"/>
        <v>0</v>
      </c>
      <c r="L74" s="50"/>
      <c r="M74" s="50"/>
      <c r="N74" s="50"/>
      <c r="O74" s="50"/>
      <c r="P74" s="50"/>
      <c r="Q74" s="50">
        <f t="shared" si="24"/>
        <v>211.4</v>
      </c>
    </row>
    <row r="75" spans="1:17" s="2" customFormat="1" ht="18.75">
      <c r="A75" s="1"/>
      <c r="B75" s="543"/>
      <c r="C75" s="543"/>
      <c r="D75" s="543"/>
      <c r="E75" s="25" t="s">
        <v>758</v>
      </c>
      <c r="F75" s="50">
        <f t="shared" si="22"/>
        <v>0</v>
      </c>
      <c r="G75" s="59"/>
      <c r="H75" s="59"/>
      <c r="I75" s="59"/>
      <c r="J75" s="59"/>
      <c r="K75" s="50">
        <f t="shared" si="23"/>
        <v>0</v>
      </c>
      <c r="L75" s="59"/>
      <c r="M75" s="59"/>
      <c r="N75" s="59"/>
      <c r="O75" s="59"/>
      <c r="P75" s="59"/>
      <c r="Q75" s="50">
        <f t="shared" si="24"/>
        <v>0</v>
      </c>
    </row>
    <row r="76" spans="1:17" s="2" customFormat="1" ht="18.75">
      <c r="A76" s="1"/>
      <c r="B76" s="543"/>
      <c r="C76" s="543"/>
      <c r="D76" s="543"/>
      <c r="E76" s="25" t="s">
        <v>342</v>
      </c>
      <c r="F76" s="50">
        <f t="shared" si="22"/>
        <v>0</v>
      </c>
      <c r="G76" s="50"/>
      <c r="H76" s="50"/>
      <c r="I76" s="50"/>
      <c r="J76" s="50"/>
      <c r="K76" s="50">
        <f t="shared" si="23"/>
        <v>0</v>
      </c>
      <c r="L76" s="50"/>
      <c r="M76" s="50"/>
      <c r="N76" s="50"/>
      <c r="O76" s="50"/>
      <c r="P76" s="50"/>
      <c r="Q76" s="50">
        <f t="shared" si="24"/>
        <v>0</v>
      </c>
    </row>
    <row r="77" spans="1:17" s="2" customFormat="1" ht="18.75">
      <c r="A77" s="1"/>
      <c r="B77" s="24" t="s">
        <v>1087</v>
      </c>
      <c r="C77" s="24" t="s">
        <v>318</v>
      </c>
      <c r="D77" s="24"/>
      <c r="E77" s="19" t="s">
        <v>1088</v>
      </c>
      <c r="F77" s="50">
        <f aca="true" t="shared" si="25" ref="F77:Q77">F78</f>
        <v>32156.1</v>
      </c>
      <c r="G77" s="50">
        <f t="shared" si="25"/>
        <v>32156.1</v>
      </c>
      <c r="H77" s="50">
        <f t="shared" si="25"/>
        <v>0</v>
      </c>
      <c r="I77" s="50">
        <f t="shared" si="25"/>
        <v>0</v>
      </c>
      <c r="J77" s="50">
        <f t="shared" si="25"/>
        <v>0</v>
      </c>
      <c r="K77" s="50">
        <f t="shared" si="25"/>
        <v>200.3</v>
      </c>
      <c r="L77" s="50">
        <f t="shared" si="25"/>
        <v>200.3</v>
      </c>
      <c r="M77" s="50">
        <f t="shared" si="25"/>
        <v>0</v>
      </c>
      <c r="N77" s="50">
        <f t="shared" si="25"/>
        <v>0</v>
      </c>
      <c r="O77" s="50">
        <f t="shared" si="25"/>
        <v>0</v>
      </c>
      <c r="P77" s="50">
        <f t="shared" si="25"/>
        <v>0</v>
      </c>
      <c r="Q77" s="50">
        <f t="shared" si="25"/>
        <v>32356.399999999998</v>
      </c>
    </row>
    <row r="78" spans="1:17" s="2" customFormat="1" ht="56.25">
      <c r="A78" s="1"/>
      <c r="B78" s="544" t="s">
        <v>1089</v>
      </c>
      <c r="C78" s="544" t="s">
        <v>181</v>
      </c>
      <c r="D78" s="544" t="s">
        <v>824</v>
      </c>
      <c r="E78" s="25" t="s">
        <v>1177</v>
      </c>
      <c r="F78" s="50">
        <f aca="true" t="shared" si="26" ref="F78:F83">G78+J78</f>
        <v>32156.1</v>
      </c>
      <c r="G78" s="50">
        <v>32156.1</v>
      </c>
      <c r="H78" s="50"/>
      <c r="I78" s="50"/>
      <c r="J78" s="50"/>
      <c r="K78" s="50">
        <f aca="true" t="shared" si="27" ref="K78:K83">L78+O78</f>
        <v>200.3</v>
      </c>
      <c r="L78" s="50">
        <v>200.3</v>
      </c>
      <c r="M78" s="50"/>
      <c r="N78" s="50"/>
      <c r="O78" s="50"/>
      <c r="P78" s="50"/>
      <c r="Q78" s="50">
        <f aca="true" t="shared" si="28" ref="Q78:Q83">F78+K78</f>
        <v>32356.399999999998</v>
      </c>
    </row>
    <row r="79" spans="1:17" s="2" customFormat="1" ht="18.75">
      <c r="A79" s="1"/>
      <c r="B79" s="544"/>
      <c r="C79" s="544"/>
      <c r="D79" s="544"/>
      <c r="E79" s="25" t="s">
        <v>758</v>
      </c>
      <c r="F79" s="50">
        <f t="shared" si="26"/>
        <v>0</v>
      </c>
      <c r="G79" s="59"/>
      <c r="H79" s="59"/>
      <c r="I79" s="59"/>
      <c r="J79" s="59"/>
      <c r="K79" s="50">
        <f t="shared" si="27"/>
        <v>0</v>
      </c>
      <c r="L79" s="59"/>
      <c r="M79" s="59"/>
      <c r="N79" s="59"/>
      <c r="O79" s="59"/>
      <c r="P79" s="59"/>
      <c r="Q79" s="50">
        <f t="shared" si="28"/>
        <v>0</v>
      </c>
    </row>
    <row r="80" spans="1:17" s="2" customFormat="1" ht="18.75">
      <c r="A80" s="1"/>
      <c r="B80" s="544"/>
      <c r="C80" s="544"/>
      <c r="D80" s="544"/>
      <c r="E80" s="25" t="s">
        <v>342</v>
      </c>
      <c r="F80" s="50">
        <f t="shared" si="26"/>
        <v>15904.8</v>
      </c>
      <c r="G80" s="50">
        <v>15904.8</v>
      </c>
      <c r="H80" s="50"/>
      <c r="I80" s="50"/>
      <c r="J80" s="50"/>
      <c r="K80" s="50">
        <f t="shared" si="27"/>
        <v>0</v>
      </c>
      <c r="L80" s="50"/>
      <c r="M80" s="50"/>
      <c r="N80" s="50"/>
      <c r="O80" s="50"/>
      <c r="P80" s="50"/>
      <c r="Q80" s="50">
        <f t="shared" si="28"/>
        <v>15904.8</v>
      </c>
    </row>
    <row r="81" spans="1:17" s="2" customFormat="1" ht="93.75">
      <c r="A81" s="1"/>
      <c r="B81" s="543" t="s">
        <v>105</v>
      </c>
      <c r="C81" s="543" t="s">
        <v>106</v>
      </c>
      <c r="D81" s="543" t="s">
        <v>210</v>
      </c>
      <c r="E81" s="19" t="s">
        <v>1122</v>
      </c>
      <c r="F81" s="50">
        <f t="shared" si="26"/>
        <v>1675.5</v>
      </c>
      <c r="G81" s="50">
        <v>1675.5</v>
      </c>
      <c r="H81" s="50"/>
      <c r="I81" s="50"/>
      <c r="J81" s="50"/>
      <c r="K81" s="50">
        <f t="shared" si="27"/>
        <v>0</v>
      </c>
      <c r="L81" s="50"/>
      <c r="M81" s="50"/>
      <c r="N81" s="50"/>
      <c r="O81" s="50"/>
      <c r="P81" s="50"/>
      <c r="Q81" s="50">
        <f t="shared" si="28"/>
        <v>1675.5</v>
      </c>
    </row>
    <row r="82" spans="1:17" s="2" customFormat="1" ht="18.75">
      <c r="A82" s="1"/>
      <c r="B82" s="543"/>
      <c r="C82" s="543"/>
      <c r="D82" s="543"/>
      <c r="E82" s="25" t="s">
        <v>918</v>
      </c>
      <c r="F82" s="50">
        <f t="shared" si="26"/>
        <v>0</v>
      </c>
      <c r="G82" s="50"/>
      <c r="H82" s="50"/>
      <c r="I82" s="50"/>
      <c r="J82" s="50"/>
      <c r="K82" s="50">
        <f t="shared" si="27"/>
        <v>0</v>
      </c>
      <c r="L82" s="50"/>
      <c r="M82" s="50"/>
      <c r="N82" s="50"/>
      <c r="O82" s="50"/>
      <c r="P82" s="50"/>
      <c r="Q82" s="50">
        <f t="shared" si="28"/>
        <v>0</v>
      </c>
    </row>
    <row r="83" spans="1:17" s="2" customFormat="1" ht="18.75">
      <c r="A83" s="1"/>
      <c r="B83" s="543"/>
      <c r="C83" s="543"/>
      <c r="D83" s="543"/>
      <c r="E83" s="25" t="s">
        <v>342</v>
      </c>
      <c r="F83" s="50">
        <f t="shared" si="26"/>
        <v>0</v>
      </c>
      <c r="G83" s="50"/>
      <c r="H83" s="50"/>
      <c r="I83" s="50"/>
      <c r="J83" s="50"/>
      <c r="K83" s="50">
        <f t="shared" si="27"/>
        <v>0</v>
      </c>
      <c r="L83" s="50"/>
      <c r="M83" s="50"/>
      <c r="N83" s="50"/>
      <c r="O83" s="50"/>
      <c r="P83" s="50"/>
      <c r="Q83" s="50">
        <f t="shared" si="28"/>
        <v>0</v>
      </c>
    </row>
    <row r="84" spans="1:17" s="2" customFormat="1" ht="52.5" customHeight="1">
      <c r="A84" s="1"/>
      <c r="B84" s="18" t="s">
        <v>1090</v>
      </c>
      <c r="C84" s="18" t="s">
        <v>252</v>
      </c>
      <c r="D84" s="18"/>
      <c r="E84" s="32" t="s">
        <v>586</v>
      </c>
      <c r="F84" s="58">
        <f>F90+F98</f>
        <v>8788.7</v>
      </c>
      <c r="G84" s="58">
        <f>G90+G98</f>
        <v>8788.7</v>
      </c>
      <c r="H84" s="58">
        <f aca="true" t="shared" si="29" ref="H84:Q84">H90+H98</f>
        <v>0</v>
      </c>
      <c r="I84" s="58">
        <f t="shared" si="29"/>
        <v>0</v>
      </c>
      <c r="J84" s="58">
        <f t="shared" si="29"/>
        <v>0</v>
      </c>
      <c r="K84" s="58">
        <f t="shared" si="29"/>
        <v>0</v>
      </c>
      <c r="L84" s="58">
        <f t="shared" si="29"/>
        <v>0</v>
      </c>
      <c r="M84" s="58">
        <f t="shared" si="29"/>
        <v>0</v>
      </c>
      <c r="N84" s="58">
        <f t="shared" si="29"/>
        <v>0</v>
      </c>
      <c r="O84" s="58">
        <f t="shared" si="29"/>
        <v>0</v>
      </c>
      <c r="P84" s="58">
        <f t="shared" si="29"/>
        <v>0</v>
      </c>
      <c r="Q84" s="58">
        <f t="shared" si="29"/>
        <v>8788.7</v>
      </c>
    </row>
    <row r="85" spans="1:17" s="2" customFormat="1" ht="27.75" customHeight="1" hidden="1">
      <c r="A85" s="1"/>
      <c r="B85" s="545"/>
      <c r="C85" s="545"/>
      <c r="D85" s="545"/>
      <c r="E85" s="31" t="s">
        <v>918</v>
      </c>
      <c r="F85" s="58">
        <f aca="true" t="shared" si="30" ref="F85:F100">G85+J85</f>
        <v>0</v>
      </c>
      <c r="G85" s="58"/>
      <c r="H85" s="58"/>
      <c r="I85" s="58"/>
      <c r="J85" s="58"/>
      <c r="K85" s="58">
        <f aca="true" t="shared" si="31" ref="K85:K100">L85+O85</f>
        <v>0</v>
      </c>
      <c r="L85" s="58"/>
      <c r="M85" s="58"/>
      <c r="N85" s="58"/>
      <c r="O85" s="58"/>
      <c r="P85" s="58"/>
      <c r="Q85" s="58">
        <f aca="true" t="shared" si="32" ref="Q85:Q100">F85+K85</f>
        <v>0</v>
      </c>
    </row>
    <row r="86" spans="1:17" s="2" customFormat="1" ht="20.25" hidden="1">
      <c r="A86" s="1"/>
      <c r="B86" s="545"/>
      <c r="C86" s="545"/>
      <c r="D86" s="545"/>
      <c r="E86" s="31" t="s">
        <v>342</v>
      </c>
      <c r="F86" s="58">
        <f t="shared" si="30"/>
        <v>0</v>
      </c>
      <c r="G86" s="58"/>
      <c r="H86" s="58"/>
      <c r="I86" s="58"/>
      <c r="J86" s="58"/>
      <c r="K86" s="58">
        <f t="shared" si="31"/>
        <v>0</v>
      </c>
      <c r="L86" s="58"/>
      <c r="M86" s="58"/>
      <c r="N86" s="58"/>
      <c r="O86" s="58"/>
      <c r="P86" s="58"/>
      <c r="Q86" s="58">
        <f t="shared" si="32"/>
        <v>0</v>
      </c>
    </row>
    <row r="87" spans="1:17" s="2" customFormat="1" ht="40.5" hidden="1">
      <c r="A87" s="1"/>
      <c r="B87" s="542" t="s">
        <v>587</v>
      </c>
      <c r="C87" s="542" t="s">
        <v>588</v>
      </c>
      <c r="D87" s="542" t="s">
        <v>210</v>
      </c>
      <c r="E87" s="32" t="s">
        <v>58</v>
      </c>
      <c r="F87" s="58">
        <f t="shared" si="30"/>
        <v>0</v>
      </c>
      <c r="G87" s="60"/>
      <c r="H87" s="60"/>
      <c r="I87" s="60"/>
      <c r="J87" s="60"/>
      <c r="K87" s="58">
        <f t="shared" si="31"/>
        <v>0</v>
      </c>
      <c r="L87" s="60"/>
      <c r="M87" s="60"/>
      <c r="N87" s="60"/>
      <c r="O87" s="60"/>
      <c r="P87" s="60"/>
      <c r="Q87" s="58">
        <f t="shared" si="32"/>
        <v>0</v>
      </c>
    </row>
    <row r="88" spans="1:17" s="2" customFormat="1" ht="20.25" hidden="1">
      <c r="A88" s="1"/>
      <c r="B88" s="542"/>
      <c r="C88" s="542"/>
      <c r="D88" s="542"/>
      <c r="E88" s="31" t="s">
        <v>918</v>
      </c>
      <c r="F88" s="58">
        <f t="shared" si="30"/>
        <v>0</v>
      </c>
      <c r="G88" s="60"/>
      <c r="H88" s="60"/>
      <c r="I88" s="60"/>
      <c r="J88" s="60"/>
      <c r="K88" s="58">
        <f t="shared" si="31"/>
        <v>0</v>
      </c>
      <c r="L88" s="60"/>
      <c r="M88" s="60"/>
      <c r="N88" s="60"/>
      <c r="O88" s="60"/>
      <c r="P88" s="60"/>
      <c r="Q88" s="58">
        <f t="shared" si="32"/>
        <v>0</v>
      </c>
    </row>
    <row r="89" spans="1:17" s="2" customFormat="1" ht="20.25" hidden="1">
      <c r="A89" s="1"/>
      <c r="B89" s="542"/>
      <c r="C89" s="542"/>
      <c r="D89" s="542"/>
      <c r="E89" s="31" t="s">
        <v>342</v>
      </c>
      <c r="F89" s="58">
        <f t="shared" si="30"/>
        <v>0</v>
      </c>
      <c r="G89" s="58"/>
      <c r="H89" s="58"/>
      <c r="I89" s="58"/>
      <c r="J89" s="58"/>
      <c r="K89" s="58">
        <f t="shared" si="31"/>
        <v>0</v>
      </c>
      <c r="L89" s="58"/>
      <c r="M89" s="58"/>
      <c r="N89" s="58"/>
      <c r="O89" s="58"/>
      <c r="P89" s="58"/>
      <c r="Q89" s="58">
        <f t="shared" si="32"/>
        <v>0</v>
      </c>
    </row>
    <row r="90" spans="1:17" s="2" customFormat="1" ht="40.5">
      <c r="A90" s="1"/>
      <c r="B90" s="547" t="s">
        <v>253</v>
      </c>
      <c r="C90" s="550" t="s">
        <v>989</v>
      </c>
      <c r="D90" s="550" t="s">
        <v>210</v>
      </c>
      <c r="E90" s="31" t="s">
        <v>825</v>
      </c>
      <c r="F90" s="58">
        <f t="shared" si="30"/>
        <v>5423</v>
      </c>
      <c r="G90" s="58">
        <v>5423</v>
      </c>
      <c r="H90" s="58"/>
      <c r="I90" s="58"/>
      <c r="J90" s="58"/>
      <c r="K90" s="58">
        <f t="shared" si="31"/>
        <v>0</v>
      </c>
      <c r="L90" s="58"/>
      <c r="M90" s="58"/>
      <c r="N90" s="58"/>
      <c r="O90" s="58"/>
      <c r="P90" s="58"/>
      <c r="Q90" s="58">
        <f t="shared" si="32"/>
        <v>5423</v>
      </c>
    </row>
    <row r="91" spans="1:17" s="2" customFormat="1" ht="20.25">
      <c r="A91" s="1"/>
      <c r="B91" s="548"/>
      <c r="C91" s="516"/>
      <c r="D91" s="516"/>
      <c r="E91" s="31" t="s">
        <v>918</v>
      </c>
      <c r="F91" s="58">
        <f t="shared" si="30"/>
        <v>0</v>
      </c>
      <c r="G91" s="58"/>
      <c r="H91" s="58"/>
      <c r="I91" s="58"/>
      <c r="J91" s="58"/>
      <c r="K91" s="58">
        <f t="shared" si="31"/>
        <v>0</v>
      </c>
      <c r="L91" s="58"/>
      <c r="M91" s="58"/>
      <c r="N91" s="58"/>
      <c r="O91" s="58"/>
      <c r="P91" s="58"/>
      <c r="Q91" s="58">
        <f t="shared" si="32"/>
        <v>0</v>
      </c>
    </row>
    <row r="92" spans="1:17" s="2" customFormat="1" ht="20.25">
      <c r="A92" s="1"/>
      <c r="B92" s="549"/>
      <c r="C92" s="517"/>
      <c r="D92" s="517"/>
      <c r="E92" s="31" t="s">
        <v>342</v>
      </c>
      <c r="F92" s="58">
        <f t="shared" si="30"/>
        <v>0</v>
      </c>
      <c r="G92" s="58"/>
      <c r="H92" s="58"/>
      <c r="I92" s="58"/>
      <c r="J92" s="58"/>
      <c r="K92" s="58">
        <f t="shared" si="31"/>
        <v>0</v>
      </c>
      <c r="L92" s="58"/>
      <c r="M92" s="58"/>
      <c r="N92" s="58"/>
      <c r="O92" s="58"/>
      <c r="P92" s="58"/>
      <c r="Q92" s="58">
        <f t="shared" si="32"/>
        <v>0</v>
      </c>
    </row>
    <row r="93" spans="1:17" s="2" customFormat="1" ht="20.25" hidden="1">
      <c r="A93" s="1"/>
      <c r="B93" s="542" t="s">
        <v>542</v>
      </c>
      <c r="C93" s="542" t="s">
        <v>588</v>
      </c>
      <c r="D93" s="542" t="s">
        <v>210</v>
      </c>
      <c r="E93" s="32" t="s">
        <v>95</v>
      </c>
      <c r="F93" s="58">
        <f t="shared" si="30"/>
        <v>0</v>
      </c>
      <c r="G93" s="58"/>
      <c r="H93" s="58"/>
      <c r="I93" s="58"/>
      <c r="J93" s="60"/>
      <c r="K93" s="58">
        <f t="shared" si="31"/>
        <v>0</v>
      </c>
      <c r="L93" s="60"/>
      <c r="M93" s="60"/>
      <c r="N93" s="60"/>
      <c r="O93" s="60"/>
      <c r="P93" s="60"/>
      <c r="Q93" s="58">
        <f t="shared" si="32"/>
        <v>0</v>
      </c>
    </row>
    <row r="94" spans="1:17" s="2" customFormat="1" ht="20.25" hidden="1">
      <c r="A94" s="1"/>
      <c r="B94" s="542"/>
      <c r="C94" s="542"/>
      <c r="D94" s="542"/>
      <c r="E94" s="31" t="s">
        <v>918</v>
      </c>
      <c r="F94" s="58">
        <f t="shared" si="30"/>
        <v>0</v>
      </c>
      <c r="G94" s="60"/>
      <c r="H94" s="60"/>
      <c r="I94" s="60"/>
      <c r="J94" s="60"/>
      <c r="K94" s="58">
        <f t="shared" si="31"/>
        <v>0</v>
      </c>
      <c r="L94" s="60"/>
      <c r="M94" s="60"/>
      <c r="N94" s="60"/>
      <c r="O94" s="60"/>
      <c r="P94" s="60"/>
      <c r="Q94" s="58">
        <f t="shared" si="32"/>
        <v>0</v>
      </c>
    </row>
    <row r="95" spans="1:17" s="2" customFormat="1" ht="20.25" hidden="1">
      <c r="A95" s="1"/>
      <c r="B95" s="542"/>
      <c r="C95" s="542"/>
      <c r="D95" s="542"/>
      <c r="E95" s="31" t="s">
        <v>342</v>
      </c>
      <c r="F95" s="58">
        <f t="shared" si="30"/>
        <v>0</v>
      </c>
      <c r="G95" s="58"/>
      <c r="H95" s="58"/>
      <c r="I95" s="58"/>
      <c r="J95" s="58"/>
      <c r="K95" s="58">
        <f t="shared" si="31"/>
        <v>0</v>
      </c>
      <c r="L95" s="58"/>
      <c r="M95" s="58"/>
      <c r="N95" s="58"/>
      <c r="O95" s="58"/>
      <c r="P95" s="58"/>
      <c r="Q95" s="58">
        <f t="shared" si="32"/>
        <v>0</v>
      </c>
    </row>
    <row r="96" spans="1:17" s="2" customFormat="1" ht="37.5" hidden="1">
      <c r="A96" s="1"/>
      <c r="B96" s="15" t="s">
        <v>96</v>
      </c>
      <c r="C96" s="15" t="s">
        <v>840</v>
      </c>
      <c r="D96" s="16" t="s">
        <v>841</v>
      </c>
      <c r="E96" s="17" t="s">
        <v>842</v>
      </c>
      <c r="F96" s="58">
        <f t="shared" si="30"/>
        <v>0</v>
      </c>
      <c r="G96" s="58"/>
      <c r="H96" s="58"/>
      <c r="I96" s="58"/>
      <c r="J96" s="58"/>
      <c r="K96" s="58">
        <f t="shared" si="31"/>
        <v>0</v>
      </c>
      <c r="L96" s="58"/>
      <c r="M96" s="58"/>
      <c r="N96" s="58"/>
      <c r="O96" s="58"/>
      <c r="P96" s="58"/>
      <c r="Q96" s="58">
        <f t="shared" si="32"/>
        <v>0</v>
      </c>
    </row>
    <row r="97" spans="1:17" s="2" customFormat="1" ht="37.5" hidden="1">
      <c r="A97" s="1"/>
      <c r="B97" s="18" t="s">
        <v>543</v>
      </c>
      <c r="C97" s="15" t="s">
        <v>840</v>
      </c>
      <c r="D97" s="63" t="s">
        <v>841</v>
      </c>
      <c r="E97" s="17" t="s">
        <v>842</v>
      </c>
      <c r="F97" s="58">
        <f t="shared" si="30"/>
        <v>0</v>
      </c>
      <c r="G97" s="58"/>
      <c r="H97" s="58"/>
      <c r="I97" s="58"/>
      <c r="J97" s="58"/>
      <c r="K97" s="58">
        <f t="shared" si="31"/>
        <v>0</v>
      </c>
      <c r="L97" s="58"/>
      <c r="M97" s="58"/>
      <c r="N97" s="58"/>
      <c r="O97" s="58"/>
      <c r="P97" s="58"/>
      <c r="Q97" s="58">
        <f t="shared" si="32"/>
        <v>0</v>
      </c>
    </row>
    <row r="98" spans="1:17" s="2" customFormat="1" ht="40.5">
      <c r="A98" s="1"/>
      <c r="B98" s="547" t="s">
        <v>575</v>
      </c>
      <c r="C98" s="550" t="s">
        <v>576</v>
      </c>
      <c r="D98" s="550" t="s">
        <v>210</v>
      </c>
      <c r="E98" s="31" t="s">
        <v>1283</v>
      </c>
      <c r="F98" s="58">
        <f t="shared" si="30"/>
        <v>3365.7</v>
      </c>
      <c r="G98" s="58">
        <v>3365.7</v>
      </c>
      <c r="H98" s="58"/>
      <c r="I98" s="58"/>
      <c r="J98" s="58"/>
      <c r="K98" s="58">
        <f t="shared" si="31"/>
        <v>0</v>
      </c>
      <c r="L98" s="58"/>
      <c r="M98" s="58"/>
      <c r="N98" s="58"/>
      <c r="O98" s="58"/>
      <c r="P98" s="58"/>
      <c r="Q98" s="58">
        <f t="shared" si="32"/>
        <v>3365.7</v>
      </c>
    </row>
    <row r="99" spans="1:17" s="2" customFormat="1" ht="20.25">
      <c r="A99" s="1"/>
      <c r="B99" s="548"/>
      <c r="C99" s="516"/>
      <c r="D99" s="516"/>
      <c r="E99" s="31" t="s">
        <v>918</v>
      </c>
      <c r="F99" s="58">
        <f t="shared" si="30"/>
        <v>0</v>
      </c>
      <c r="G99" s="58"/>
      <c r="H99" s="58"/>
      <c r="I99" s="58"/>
      <c r="J99" s="58"/>
      <c r="K99" s="58">
        <f t="shared" si="31"/>
        <v>0</v>
      </c>
      <c r="L99" s="58"/>
      <c r="M99" s="58"/>
      <c r="N99" s="58"/>
      <c r="O99" s="58"/>
      <c r="P99" s="58"/>
      <c r="Q99" s="58">
        <f t="shared" si="32"/>
        <v>0</v>
      </c>
    </row>
    <row r="100" spans="1:17" s="2" customFormat="1" ht="18" customHeight="1">
      <c r="A100" s="1"/>
      <c r="B100" s="549"/>
      <c r="C100" s="517"/>
      <c r="D100" s="517"/>
      <c r="E100" s="31" t="s">
        <v>342</v>
      </c>
      <c r="F100" s="58">
        <f t="shared" si="30"/>
        <v>0</v>
      </c>
      <c r="G100" s="58"/>
      <c r="H100" s="58"/>
      <c r="I100" s="58"/>
      <c r="J100" s="58"/>
      <c r="K100" s="58">
        <f t="shared" si="31"/>
        <v>0</v>
      </c>
      <c r="L100" s="58"/>
      <c r="M100" s="58"/>
      <c r="N100" s="58"/>
      <c r="O100" s="58"/>
      <c r="P100" s="58"/>
      <c r="Q100" s="58">
        <f t="shared" si="32"/>
        <v>0</v>
      </c>
    </row>
    <row r="101" spans="1:17" s="2" customFormat="1" ht="25.5" customHeight="1">
      <c r="A101" s="1"/>
      <c r="B101" s="160" t="s">
        <v>401</v>
      </c>
      <c r="C101" s="104" t="s">
        <v>1260</v>
      </c>
      <c r="D101" s="159"/>
      <c r="E101" s="30" t="s">
        <v>722</v>
      </c>
      <c r="F101" s="49">
        <v>125</v>
      </c>
      <c r="G101" s="49">
        <v>125</v>
      </c>
      <c r="H101" s="49">
        <v>0</v>
      </c>
      <c r="I101" s="49">
        <v>0</v>
      </c>
      <c r="J101" s="49">
        <v>0</v>
      </c>
      <c r="K101" s="49">
        <v>0</v>
      </c>
      <c r="L101" s="49">
        <v>0</v>
      </c>
      <c r="M101" s="49">
        <v>0</v>
      </c>
      <c r="N101" s="49">
        <v>0</v>
      </c>
      <c r="O101" s="49">
        <v>0</v>
      </c>
      <c r="P101" s="49">
        <v>0</v>
      </c>
      <c r="Q101" s="49">
        <v>125</v>
      </c>
    </row>
    <row r="102" spans="1:17" s="2" customFormat="1" ht="41.25" customHeight="1">
      <c r="A102" s="1"/>
      <c r="B102" s="156" t="s">
        <v>402</v>
      </c>
      <c r="C102" s="157" t="s">
        <v>726</v>
      </c>
      <c r="D102" s="158" t="s">
        <v>994</v>
      </c>
      <c r="E102" s="25" t="s">
        <v>403</v>
      </c>
      <c r="F102" s="58">
        <v>125</v>
      </c>
      <c r="G102" s="58">
        <v>125</v>
      </c>
      <c r="H102" s="58"/>
      <c r="I102" s="58"/>
      <c r="J102" s="58"/>
      <c r="K102" s="58">
        <v>0</v>
      </c>
      <c r="L102" s="58"/>
      <c r="M102" s="58"/>
      <c r="N102" s="58"/>
      <c r="O102" s="58"/>
      <c r="P102" s="58"/>
      <c r="Q102" s="58">
        <v>125</v>
      </c>
    </row>
    <row r="103" spans="1:17" s="2" customFormat="1" ht="20.25">
      <c r="A103" s="1"/>
      <c r="B103" s="29" t="s">
        <v>523</v>
      </c>
      <c r="C103" s="151"/>
      <c r="D103" s="152"/>
      <c r="E103" s="105" t="s">
        <v>384</v>
      </c>
      <c r="F103" s="58">
        <f>G103+J103</f>
        <v>0</v>
      </c>
      <c r="G103" s="58">
        <f>G104+G105</f>
        <v>0</v>
      </c>
      <c r="H103" s="58">
        <f>H104+H105</f>
        <v>0</v>
      </c>
      <c r="I103" s="58">
        <f>I104+I105</f>
        <v>0</v>
      </c>
      <c r="J103" s="58">
        <f>J104+J105</f>
        <v>0</v>
      </c>
      <c r="K103" s="58">
        <f>L103+O103</f>
        <v>4121.5</v>
      </c>
      <c r="L103" s="58">
        <f>L104+L105</f>
        <v>0</v>
      </c>
      <c r="M103" s="58">
        <f>M104+M105</f>
        <v>0</v>
      </c>
      <c r="N103" s="58">
        <f>N104+N105</f>
        <v>0</v>
      </c>
      <c r="O103" s="58">
        <f>O104+O105</f>
        <v>4121.5</v>
      </c>
      <c r="P103" s="58">
        <f>P104+P105</f>
        <v>4121.5</v>
      </c>
      <c r="Q103" s="58">
        <f>F103+K103</f>
        <v>4121.5</v>
      </c>
    </row>
    <row r="104" spans="1:17" s="2" customFormat="1" ht="20.25">
      <c r="A104" s="1"/>
      <c r="B104" s="24" t="s">
        <v>1121</v>
      </c>
      <c r="C104" s="24" t="s">
        <v>524</v>
      </c>
      <c r="D104" s="154" t="s">
        <v>740</v>
      </c>
      <c r="E104" s="17" t="s">
        <v>750</v>
      </c>
      <c r="F104" s="58">
        <f>G104+J104</f>
        <v>0</v>
      </c>
      <c r="G104" s="58"/>
      <c r="H104" s="58"/>
      <c r="I104" s="58"/>
      <c r="J104" s="58"/>
      <c r="K104" s="58">
        <f>L104+O104</f>
        <v>1048.1</v>
      </c>
      <c r="L104" s="58"/>
      <c r="M104" s="58"/>
      <c r="N104" s="58"/>
      <c r="O104" s="58">
        <v>1048.1</v>
      </c>
      <c r="P104" s="58">
        <v>1048.1</v>
      </c>
      <c r="Q104" s="58">
        <f>F104+K104</f>
        <v>1048.1</v>
      </c>
    </row>
    <row r="105" spans="1:17" s="2" customFormat="1" ht="56.25">
      <c r="A105" s="1"/>
      <c r="B105" s="24" t="s">
        <v>826</v>
      </c>
      <c r="C105" s="24" t="s">
        <v>332</v>
      </c>
      <c r="D105" s="154" t="s">
        <v>740</v>
      </c>
      <c r="E105" s="17" t="s">
        <v>333</v>
      </c>
      <c r="F105" s="58">
        <f>G105+J105</f>
        <v>0</v>
      </c>
      <c r="G105" s="58"/>
      <c r="H105" s="58"/>
      <c r="I105" s="58"/>
      <c r="J105" s="58"/>
      <c r="K105" s="58">
        <f>L105+O105</f>
        <v>3073.4</v>
      </c>
      <c r="L105" s="58"/>
      <c r="M105" s="58"/>
      <c r="N105" s="58"/>
      <c r="O105" s="58">
        <v>3073.4</v>
      </c>
      <c r="P105" s="58">
        <v>3073.4</v>
      </c>
      <c r="Q105" s="58">
        <f>F105+K105</f>
        <v>3073.4</v>
      </c>
    </row>
    <row r="106" spans="1:17" s="2" customFormat="1" ht="40.5">
      <c r="A106" s="1"/>
      <c r="B106" s="29" t="s">
        <v>544</v>
      </c>
      <c r="C106" s="20"/>
      <c r="D106" s="26"/>
      <c r="E106" s="21" t="s">
        <v>1167</v>
      </c>
      <c r="F106" s="49">
        <f aca="true" t="shared" si="33" ref="F106:P106">F107</f>
        <v>544710.9</v>
      </c>
      <c r="G106" s="49">
        <f t="shared" si="33"/>
        <v>544710.9</v>
      </c>
      <c r="H106" s="49">
        <f t="shared" si="33"/>
        <v>22448.9</v>
      </c>
      <c r="I106" s="49">
        <f t="shared" si="33"/>
        <v>1005</v>
      </c>
      <c r="J106" s="49">
        <f t="shared" si="33"/>
        <v>0</v>
      </c>
      <c r="K106" s="49">
        <f t="shared" si="33"/>
        <v>467.4</v>
      </c>
      <c r="L106" s="49">
        <f t="shared" si="33"/>
        <v>70</v>
      </c>
      <c r="M106" s="49">
        <f t="shared" si="33"/>
        <v>56</v>
      </c>
      <c r="N106" s="49">
        <f t="shared" si="33"/>
        <v>0</v>
      </c>
      <c r="O106" s="49">
        <f t="shared" si="33"/>
        <v>397.40000000000003</v>
      </c>
      <c r="P106" s="49">
        <f t="shared" si="33"/>
        <v>397.40000000000003</v>
      </c>
      <c r="Q106" s="49">
        <f>F106+K106</f>
        <v>545178.3</v>
      </c>
    </row>
    <row r="107" spans="1:17" s="2" customFormat="1" ht="40.5">
      <c r="A107" s="1"/>
      <c r="B107" s="29" t="s">
        <v>545</v>
      </c>
      <c r="C107" s="20"/>
      <c r="D107" s="26"/>
      <c r="E107" s="21" t="s">
        <v>279</v>
      </c>
      <c r="F107" s="49">
        <f aca="true" t="shared" si="34" ref="F107:Q107">F108+F110</f>
        <v>544710.9</v>
      </c>
      <c r="G107" s="49">
        <f t="shared" si="34"/>
        <v>544710.9</v>
      </c>
      <c r="H107" s="49">
        <f t="shared" si="34"/>
        <v>22448.9</v>
      </c>
      <c r="I107" s="49">
        <f t="shared" si="34"/>
        <v>1005</v>
      </c>
      <c r="J107" s="49">
        <f t="shared" si="34"/>
        <v>0</v>
      </c>
      <c r="K107" s="49">
        <f t="shared" si="34"/>
        <v>467.4</v>
      </c>
      <c r="L107" s="49">
        <f t="shared" si="34"/>
        <v>70</v>
      </c>
      <c r="M107" s="49">
        <f t="shared" si="34"/>
        <v>56</v>
      </c>
      <c r="N107" s="49">
        <f t="shared" si="34"/>
        <v>0</v>
      </c>
      <c r="O107" s="49">
        <f t="shared" si="34"/>
        <v>397.40000000000003</v>
      </c>
      <c r="P107" s="49">
        <f t="shared" si="34"/>
        <v>397.40000000000003</v>
      </c>
      <c r="Q107" s="49">
        <f t="shared" si="34"/>
        <v>545178.2999999999</v>
      </c>
    </row>
    <row r="108" spans="1:17" s="2" customFormat="1" ht="20.25">
      <c r="A108" s="1"/>
      <c r="B108" s="29" t="s">
        <v>501</v>
      </c>
      <c r="C108" s="20" t="s">
        <v>651</v>
      </c>
      <c r="D108" s="20"/>
      <c r="E108" s="30" t="s">
        <v>652</v>
      </c>
      <c r="F108" s="49">
        <f aca="true" t="shared" si="35" ref="F108:Q108">F109</f>
        <v>20977.1</v>
      </c>
      <c r="G108" s="49">
        <f t="shared" si="35"/>
        <v>20977.1</v>
      </c>
      <c r="H108" s="49">
        <f t="shared" si="35"/>
        <v>16033</v>
      </c>
      <c r="I108" s="49">
        <f t="shared" si="35"/>
        <v>434</v>
      </c>
      <c r="J108" s="49">
        <f t="shared" si="35"/>
        <v>0</v>
      </c>
      <c r="K108" s="49">
        <f t="shared" si="35"/>
        <v>360.8</v>
      </c>
      <c r="L108" s="49">
        <f t="shared" si="35"/>
        <v>0</v>
      </c>
      <c r="M108" s="49">
        <f t="shared" si="35"/>
        <v>0</v>
      </c>
      <c r="N108" s="49">
        <f t="shared" si="35"/>
        <v>0</v>
      </c>
      <c r="O108" s="49">
        <f t="shared" si="35"/>
        <v>360.8</v>
      </c>
      <c r="P108" s="49">
        <f t="shared" si="35"/>
        <v>360.8</v>
      </c>
      <c r="Q108" s="49">
        <f t="shared" si="35"/>
        <v>21337.899999999998</v>
      </c>
    </row>
    <row r="109" spans="1:17" s="2" customFormat="1" ht="56.25">
      <c r="A109" s="1"/>
      <c r="B109" s="24" t="s">
        <v>546</v>
      </c>
      <c r="C109" s="24" t="s">
        <v>37</v>
      </c>
      <c r="D109" s="46" t="s">
        <v>648</v>
      </c>
      <c r="E109" s="22" t="s">
        <v>38</v>
      </c>
      <c r="F109" s="50">
        <f>G109+J109</f>
        <v>20977.1</v>
      </c>
      <c r="G109" s="50">
        <v>20977.1</v>
      </c>
      <c r="H109" s="50">
        <v>16033</v>
      </c>
      <c r="I109" s="50">
        <v>434</v>
      </c>
      <c r="J109" s="50"/>
      <c r="K109" s="50">
        <f>L109+O109</f>
        <v>360.8</v>
      </c>
      <c r="L109" s="50"/>
      <c r="M109" s="50"/>
      <c r="N109" s="50"/>
      <c r="O109" s="50">
        <v>360.8</v>
      </c>
      <c r="P109" s="50">
        <v>360.8</v>
      </c>
      <c r="Q109" s="50">
        <f>F109+K109</f>
        <v>21337.899999999998</v>
      </c>
    </row>
    <row r="110" spans="1:17" s="2" customFormat="1" ht="30" customHeight="1">
      <c r="A110" s="1"/>
      <c r="B110" s="29" t="s">
        <v>502</v>
      </c>
      <c r="C110" s="29" t="s">
        <v>499</v>
      </c>
      <c r="D110" s="47"/>
      <c r="E110" s="21" t="s">
        <v>500</v>
      </c>
      <c r="F110" s="50">
        <f>F111+F117+F123+F129+F139+F140+F147+F148+F152+F154+F157+F162+F163+F159</f>
        <v>523733.8</v>
      </c>
      <c r="G110" s="50">
        <f aca="true" t="shared" si="36" ref="G110:Q110">G111+G117+G123+G129+G139+G140+G147+G148+G152+G154+G157+G162+G163+G159</f>
        <v>523733.8</v>
      </c>
      <c r="H110" s="50">
        <f t="shared" si="36"/>
        <v>6415.900000000001</v>
      </c>
      <c r="I110" s="50">
        <f t="shared" si="36"/>
        <v>571</v>
      </c>
      <c r="J110" s="50">
        <f t="shared" si="36"/>
        <v>0</v>
      </c>
      <c r="K110" s="50">
        <f t="shared" si="36"/>
        <v>106.6</v>
      </c>
      <c r="L110" s="50">
        <f t="shared" si="36"/>
        <v>70</v>
      </c>
      <c r="M110" s="50">
        <f t="shared" si="36"/>
        <v>56</v>
      </c>
      <c r="N110" s="50">
        <f t="shared" si="36"/>
        <v>0</v>
      </c>
      <c r="O110" s="50">
        <f t="shared" si="36"/>
        <v>36.6</v>
      </c>
      <c r="P110" s="50">
        <f t="shared" si="36"/>
        <v>36.6</v>
      </c>
      <c r="Q110" s="50">
        <f t="shared" si="36"/>
        <v>523840.39999999997</v>
      </c>
    </row>
    <row r="111" spans="1:17" s="2" customFormat="1" ht="81.75" customHeight="1">
      <c r="A111" s="1"/>
      <c r="B111" s="24" t="s">
        <v>503</v>
      </c>
      <c r="C111" s="24" t="s">
        <v>1234</v>
      </c>
      <c r="D111" s="46"/>
      <c r="E111" s="17" t="s">
        <v>404</v>
      </c>
      <c r="F111" s="50">
        <f aca="true" t="shared" si="37" ref="F111:Q111">F112+F116</f>
        <v>303479</v>
      </c>
      <c r="G111" s="50">
        <f t="shared" si="37"/>
        <v>303479</v>
      </c>
      <c r="H111" s="50">
        <f t="shared" si="37"/>
        <v>0</v>
      </c>
      <c r="I111" s="50">
        <f t="shared" si="37"/>
        <v>0</v>
      </c>
      <c r="J111" s="50">
        <f t="shared" si="37"/>
        <v>0</v>
      </c>
      <c r="K111" s="50">
        <f t="shared" si="37"/>
        <v>0</v>
      </c>
      <c r="L111" s="50">
        <f t="shared" si="37"/>
        <v>0</v>
      </c>
      <c r="M111" s="50">
        <f t="shared" si="37"/>
        <v>0</v>
      </c>
      <c r="N111" s="50">
        <f t="shared" si="37"/>
        <v>0</v>
      </c>
      <c r="O111" s="50">
        <f t="shared" si="37"/>
        <v>0</v>
      </c>
      <c r="P111" s="50">
        <f t="shared" si="37"/>
        <v>0</v>
      </c>
      <c r="Q111" s="50">
        <f t="shared" si="37"/>
        <v>303479</v>
      </c>
    </row>
    <row r="112" spans="1:17" s="2" customFormat="1" ht="66" customHeight="1">
      <c r="A112" s="1"/>
      <c r="B112" s="114" t="s">
        <v>405</v>
      </c>
      <c r="C112" s="118" t="s">
        <v>8</v>
      </c>
      <c r="D112" s="120" t="s">
        <v>9</v>
      </c>
      <c r="E112" s="121" t="s">
        <v>1262</v>
      </c>
      <c r="F112" s="50">
        <f>G112+J112</f>
        <v>20479</v>
      </c>
      <c r="G112" s="50">
        <v>20479</v>
      </c>
      <c r="H112" s="51"/>
      <c r="I112" s="51"/>
      <c r="J112" s="51"/>
      <c r="K112" s="51"/>
      <c r="L112" s="51"/>
      <c r="M112" s="51"/>
      <c r="N112" s="51"/>
      <c r="O112" s="51"/>
      <c r="P112" s="51"/>
      <c r="Q112" s="50">
        <f>F112+K112</f>
        <v>20479</v>
      </c>
    </row>
    <row r="113" spans="1:17" s="2" customFormat="1" ht="112.5" hidden="1">
      <c r="A113" s="1"/>
      <c r="B113" s="119" t="s">
        <v>1109</v>
      </c>
      <c r="C113" s="122" t="s">
        <v>10</v>
      </c>
      <c r="D113" s="122" t="s">
        <v>9</v>
      </c>
      <c r="E113" s="123" t="s">
        <v>585</v>
      </c>
      <c r="F113" s="50">
        <f>G113+J113</f>
        <v>0</v>
      </c>
      <c r="G113" s="85"/>
      <c r="H113" s="85"/>
      <c r="I113" s="85"/>
      <c r="J113" s="85"/>
      <c r="K113" s="85"/>
      <c r="L113" s="85"/>
      <c r="M113" s="85"/>
      <c r="N113" s="86"/>
      <c r="O113" s="85"/>
      <c r="P113" s="85"/>
      <c r="Q113" s="87">
        <f>F113+K113</f>
        <v>0</v>
      </c>
    </row>
    <row r="114" spans="1:17" s="2" customFormat="1" ht="112.5" hidden="1">
      <c r="A114" s="1"/>
      <c r="B114" s="114" t="s">
        <v>1110</v>
      </c>
      <c r="C114" s="118" t="s">
        <v>11</v>
      </c>
      <c r="D114" s="118" t="s">
        <v>12</v>
      </c>
      <c r="E114" s="121" t="s">
        <v>744</v>
      </c>
      <c r="F114" s="50">
        <f>G114+J114</f>
        <v>0</v>
      </c>
      <c r="G114" s="50"/>
      <c r="H114" s="51"/>
      <c r="I114" s="51"/>
      <c r="J114" s="51"/>
      <c r="K114" s="51"/>
      <c r="L114" s="51"/>
      <c r="M114" s="51"/>
      <c r="N114" s="51"/>
      <c r="O114" s="51"/>
      <c r="P114" s="51"/>
      <c r="Q114" s="50">
        <f>F114+K114</f>
        <v>0</v>
      </c>
    </row>
    <row r="115" spans="1:17" s="2" customFormat="1" ht="37.5" hidden="1">
      <c r="A115" s="1"/>
      <c r="B115" s="114" t="s">
        <v>1111</v>
      </c>
      <c r="C115" s="118" t="s">
        <v>745</v>
      </c>
      <c r="D115" s="120" t="s">
        <v>12</v>
      </c>
      <c r="E115" s="121" t="s">
        <v>746</v>
      </c>
      <c r="F115" s="50">
        <f>G115+J115</f>
        <v>0</v>
      </c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0">
        <f>F115+K115</f>
        <v>0</v>
      </c>
    </row>
    <row r="116" spans="1:17" s="2" customFormat="1" ht="37.5">
      <c r="A116" s="1"/>
      <c r="B116" s="114" t="s">
        <v>406</v>
      </c>
      <c r="C116" s="118" t="s">
        <v>10</v>
      </c>
      <c r="D116" s="120" t="s">
        <v>4</v>
      </c>
      <c r="E116" s="121" t="s">
        <v>747</v>
      </c>
      <c r="F116" s="50">
        <f>G116+J116</f>
        <v>283000</v>
      </c>
      <c r="G116" s="50">
        <v>283000</v>
      </c>
      <c r="H116" s="51"/>
      <c r="I116" s="51"/>
      <c r="J116" s="51"/>
      <c r="K116" s="51"/>
      <c r="L116" s="51"/>
      <c r="M116" s="51"/>
      <c r="N116" s="51"/>
      <c r="O116" s="51"/>
      <c r="P116" s="51"/>
      <c r="Q116" s="50">
        <f>F116+K116</f>
        <v>283000</v>
      </c>
    </row>
    <row r="117" spans="1:17" s="2" customFormat="1" ht="56.25">
      <c r="A117" s="1"/>
      <c r="B117" s="24" t="s">
        <v>407</v>
      </c>
      <c r="C117" s="24" t="s">
        <v>408</v>
      </c>
      <c r="D117" s="46"/>
      <c r="E117" s="22" t="s">
        <v>409</v>
      </c>
      <c r="F117" s="50">
        <f aca="true" t="shared" si="38" ref="F117:Q117">F118+F122</f>
        <v>3368</v>
      </c>
      <c r="G117" s="50">
        <f t="shared" si="38"/>
        <v>3368</v>
      </c>
      <c r="H117" s="50">
        <f t="shared" si="38"/>
        <v>0</v>
      </c>
      <c r="I117" s="50">
        <f t="shared" si="38"/>
        <v>0</v>
      </c>
      <c r="J117" s="50">
        <f t="shared" si="38"/>
        <v>0</v>
      </c>
      <c r="K117" s="50">
        <f t="shared" si="38"/>
        <v>0</v>
      </c>
      <c r="L117" s="50">
        <f t="shared" si="38"/>
        <v>0</v>
      </c>
      <c r="M117" s="50">
        <f t="shared" si="38"/>
        <v>0</v>
      </c>
      <c r="N117" s="50">
        <f t="shared" si="38"/>
        <v>0</v>
      </c>
      <c r="O117" s="50">
        <f t="shared" si="38"/>
        <v>0</v>
      </c>
      <c r="P117" s="50">
        <f t="shared" si="38"/>
        <v>0</v>
      </c>
      <c r="Q117" s="50">
        <f t="shared" si="38"/>
        <v>3368</v>
      </c>
    </row>
    <row r="118" spans="1:17" s="2" customFormat="1" ht="82.5" customHeight="1">
      <c r="A118" s="1"/>
      <c r="B118" s="114" t="s">
        <v>410</v>
      </c>
      <c r="C118" s="118" t="s">
        <v>748</v>
      </c>
      <c r="D118" s="120" t="s">
        <v>9</v>
      </c>
      <c r="E118" s="121" t="s">
        <v>1220</v>
      </c>
      <c r="F118" s="50">
        <f>G118+J118</f>
        <v>268</v>
      </c>
      <c r="G118" s="50">
        <v>268</v>
      </c>
      <c r="H118" s="51"/>
      <c r="I118" s="51"/>
      <c r="J118" s="51"/>
      <c r="K118" s="51"/>
      <c r="L118" s="51"/>
      <c r="M118" s="51"/>
      <c r="N118" s="51"/>
      <c r="O118" s="51"/>
      <c r="P118" s="51"/>
      <c r="Q118" s="50">
        <f>F118+K118</f>
        <v>268</v>
      </c>
    </row>
    <row r="119" spans="1:17" s="2" customFormat="1" ht="114.75" customHeight="1" hidden="1">
      <c r="A119" s="1"/>
      <c r="B119" s="119" t="s">
        <v>1112</v>
      </c>
      <c r="C119" s="124" t="s">
        <v>915</v>
      </c>
      <c r="D119" s="122" t="s">
        <v>9</v>
      </c>
      <c r="E119" s="125" t="s">
        <v>585</v>
      </c>
      <c r="F119" s="50">
        <f>G119+J119</f>
        <v>0</v>
      </c>
      <c r="G119" s="88"/>
      <c r="H119" s="85"/>
      <c r="I119" s="85"/>
      <c r="J119" s="85"/>
      <c r="K119" s="85"/>
      <c r="L119" s="85"/>
      <c r="M119" s="89"/>
      <c r="N119" s="85"/>
      <c r="O119" s="85"/>
      <c r="P119" s="85"/>
      <c r="Q119" s="87">
        <f>F119+K119</f>
        <v>0</v>
      </c>
    </row>
    <row r="120" spans="1:17" s="2" customFormat="1" ht="112.5" hidden="1">
      <c r="A120" s="1"/>
      <c r="B120" s="114" t="s">
        <v>1113</v>
      </c>
      <c r="C120" s="118" t="s">
        <v>1080</v>
      </c>
      <c r="D120" s="118" t="s">
        <v>12</v>
      </c>
      <c r="E120" s="121" t="s">
        <v>339</v>
      </c>
      <c r="F120" s="50">
        <f>G120+J120</f>
        <v>0</v>
      </c>
      <c r="G120" s="50"/>
      <c r="H120" s="51"/>
      <c r="I120" s="51"/>
      <c r="J120" s="51"/>
      <c r="K120" s="51"/>
      <c r="L120" s="51"/>
      <c r="M120" s="51"/>
      <c r="N120" s="51"/>
      <c r="O120" s="51"/>
      <c r="P120" s="51"/>
      <c r="Q120" s="50">
        <f>F120+K120</f>
        <v>0</v>
      </c>
    </row>
    <row r="121" spans="1:17" s="2" customFormat="1" ht="37.5" hidden="1">
      <c r="A121" s="1"/>
      <c r="B121" s="114" t="s">
        <v>1114</v>
      </c>
      <c r="C121" s="118" t="s">
        <v>340</v>
      </c>
      <c r="D121" s="120" t="s">
        <v>12</v>
      </c>
      <c r="E121" s="123" t="s">
        <v>341</v>
      </c>
      <c r="F121" s="50">
        <f>G121+J121</f>
        <v>0</v>
      </c>
      <c r="G121" s="50"/>
      <c r="H121" s="51"/>
      <c r="I121" s="51"/>
      <c r="J121" s="51"/>
      <c r="K121" s="51"/>
      <c r="L121" s="51"/>
      <c r="M121" s="51"/>
      <c r="N121" s="51"/>
      <c r="O121" s="51"/>
      <c r="P121" s="51"/>
      <c r="Q121" s="50">
        <f>F121+K121</f>
        <v>0</v>
      </c>
    </row>
    <row r="122" spans="1:17" s="2" customFormat="1" ht="56.25">
      <c r="A122" s="1"/>
      <c r="B122" s="114" t="s">
        <v>376</v>
      </c>
      <c r="C122" s="118" t="s">
        <v>915</v>
      </c>
      <c r="D122" s="120" t="s">
        <v>4</v>
      </c>
      <c r="E122" s="126" t="s">
        <v>297</v>
      </c>
      <c r="F122" s="50">
        <f>G122+J122</f>
        <v>3100</v>
      </c>
      <c r="G122" s="50">
        <v>3100</v>
      </c>
      <c r="H122" s="51"/>
      <c r="I122" s="51"/>
      <c r="J122" s="51"/>
      <c r="K122" s="51"/>
      <c r="L122" s="51"/>
      <c r="M122" s="51"/>
      <c r="N122" s="51"/>
      <c r="O122" s="51"/>
      <c r="P122" s="51"/>
      <c r="Q122" s="50">
        <f>F122+K122</f>
        <v>3100</v>
      </c>
    </row>
    <row r="123" spans="1:17" s="2" customFormat="1" ht="74.25" customHeight="1">
      <c r="A123" s="1"/>
      <c r="B123" s="24" t="s">
        <v>377</v>
      </c>
      <c r="C123" s="24" t="s">
        <v>378</v>
      </c>
      <c r="D123" s="46"/>
      <c r="E123" s="17" t="s">
        <v>686</v>
      </c>
      <c r="F123" s="50">
        <f aca="true" t="shared" si="39" ref="F123:Q123">F124+F125+F126+F127+F128</f>
        <v>9572.8</v>
      </c>
      <c r="G123" s="50">
        <f t="shared" si="39"/>
        <v>9572.8</v>
      </c>
      <c r="H123" s="50">
        <f t="shared" si="39"/>
        <v>0</v>
      </c>
      <c r="I123" s="50">
        <f t="shared" si="39"/>
        <v>0</v>
      </c>
      <c r="J123" s="50">
        <f t="shared" si="39"/>
        <v>0</v>
      </c>
      <c r="K123" s="50">
        <f t="shared" si="39"/>
        <v>0</v>
      </c>
      <c r="L123" s="50">
        <f t="shared" si="39"/>
        <v>0</v>
      </c>
      <c r="M123" s="50">
        <f t="shared" si="39"/>
        <v>0</v>
      </c>
      <c r="N123" s="50">
        <f t="shared" si="39"/>
        <v>0</v>
      </c>
      <c r="O123" s="50">
        <f t="shared" si="39"/>
        <v>0</v>
      </c>
      <c r="P123" s="50">
        <f t="shared" si="39"/>
        <v>0</v>
      </c>
      <c r="Q123" s="50">
        <f t="shared" si="39"/>
        <v>9572.8</v>
      </c>
    </row>
    <row r="124" spans="1:17" s="2" customFormat="1" ht="41.25" customHeight="1">
      <c r="A124" s="1"/>
      <c r="B124" s="114" t="s">
        <v>687</v>
      </c>
      <c r="C124" s="118" t="s">
        <v>990</v>
      </c>
      <c r="D124" s="120" t="s">
        <v>9</v>
      </c>
      <c r="E124" s="126" t="s">
        <v>991</v>
      </c>
      <c r="F124" s="50">
        <f>G124+J124</f>
        <v>100</v>
      </c>
      <c r="G124" s="50">
        <v>100</v>
      </c>
      <c r="H124" s="51"/>
      <c r="I124" s="51"/>
      <c r="J124" s="51"/>
      <c r="K124" s="50">
        <f>L124+O124</f>
        <v>0</v>
      </c>
      <c r="L124" s="51"/>
      <c r="M124" s="51"/>
      <c r="N124" s="51"/>
      <c r="O124" s="51"/>
      <c r="P124" s="51"/>
      <c r="Q124" s="50">
        <f>F124+K124</f>
        <v>100</v>
      </c>
    </row>
    <row r="125" spans="1:17" s="2" customFormat="1" ht="37.5">
      <c r="A125" s="1"/>
      <c r="B125" s="114" t="s">
        <v>688</v>
      </c>
      <c r="C125" s="118" t="s">
        <v>1221</v>
      </c>
      <c r="D125" s="120" t="s">
        <v>12</v>
      </c>
      <c r="E125" s="121" t="s">
        <v>298</v>
      </c>
      <c r="F125" s="50">
        <f>G125+J125</f>
        <v>472.8</v>
      </c>
      <c r="G125" s="50">
        <v>472.8</v>
      </c>
      <c r="H125" s="50"/>
      <c r="I125" s="50"/>
      <c r="J125" s="50"/>
      <c r="K125" s="50">
        <f>L125+O125</f>
        <v>0</v>
      </c>
      <c r="L125" s="50"/>
      <c r="M125" s="50"/>
      <c r="N125" s="50"/>
      <c r="O125" s="50"/>
      <c r="P125" s="50"/>
      <c r="Q125" s="50">
        <f>F125+K125</f>
        <v>472.8</v>
      </c>
    </row>
    <row r="126" spans="1:17" s="2" customFormat="1" ht="56.25">
      <c r="A126" s="1"/>
      <c r="B126" s="114" t="s">
        <v>827</v>
      </c>
      <c r="C126" s="118" t="s">
        <v>969</v>
      </c>
      <c r="D126" s="120" t="s">
        <v>12</v>
      </c>
      <c r="E126" s="121" t="s">
        <v>583</v>
      </c>
      <c r="F126" s="50">
        <f>G126+J126</f>
        <v>2000</v>
      </c>
      <c r="G126" s="50">
        <v>2000</v>
      </c>
      <c r="H126" s="50"/>
      <c r="I126" s="50"/>
      <c r="J126" s="50"/>
      <c r="K126" s="50">
        <f>L126+O126</f>
        <v>0</v>
      </c>
      <c r="L126" s="50"/>
      <c r="M126" s="50"/>
      <c r="N126" s="50"/>
      <c r="O126" s="50"/>
      <c r="P126" s="50"/>
      <c r="Q126" s="50">
        <f>F126+K126</f>
        <v>2000</v>
      </c>
    </row>
    <row r="127" spans="1:17" s="2" customFormat="1" ht="43.5" customHeight="1">
      <c r="A127" s="1"/>
      <c r="B127" s="114" t="s">
        <v>905</v>
      </c>
      <c r="C127" s="118" t="s">
        <v>299</v>
      </c>
      <c r="D127" s="120" t="s">
        <v>12</v>
      </c>
      <c r="E127" s="121" t="s">
        <v>211</v>
      </c>
      <c r="F127" s="50">
        <f>G127+J127</f>
        <v>1000</v>
      </c>
      <c r="G127" s="50">
        <v>1000</v>
      </c>
      <c r="H127" s="50"/>
      <c r="I127" s="50"/>
      <c r="J127" s="50"/>
      <c r="K127" s="50">
        <f>L127+O127</f>
        <v>0</v>
      </c>
      <c r="L127" s="50"/>
      <c r="M127" s="50"/>
      <c r="N127" s="50"/>
      <c r="O127" s="50"/>
      <c r="P127" s="50"/>
      <c r="Q127" s="50">
        <f>F127+K127</f>
        <v>1000</v>
      </c>
    </row>
    <row r="128" spans="1:17" s="2" customFormat="1" ht="58.5" customHeight="1">
      <c r="A128" s="1"/>
      <c r="B128" s="114" t="s">
        <v>906</v>
      </c>
      <c r="C128" s="118" t="s">
        <v>1222</v>
      </c>
      <c r="D128" s="118" t="s">
        <v>12</v>
      </c>
      <c r="E128" s="127" t="s">
        <v>356</v>
      </c>
      <c r="F128" s="64">
        <f>G128+J128</f>
        <v>6000</v>
      </c>
      <c r="G128" s="50">
        <v>6000</v>
      </c>
      <c r="H128" s="50"/>
      <c r="I128" s="50"/>
      <c r="J128" s="50"/>
      <c r="K128" s="50">
        <f>L128+O128</f>
        <v>0</v>
      </c>
      <c r="L128" s="50"/>
      <c r="M128" s="50"/>
      <c r="N128" s="50"/>
      <c r="O128" s="50"/>
      <c r="P128" s="50"/>
      <c r="Q128" s="50">
        <f>F128+K128</f>
        <v>6000</v>
      </c>
    </row>
    <row r="129" spans="1:17" s="2" customFormat="1" ht="57" customHeight="1">
      <c r="A129" s="1"/>
      <c r="B129" s="24" t="s">
        <v>907</v>
      </c>
      <c r="C129" s="24" t="s">
        <v>908</v>
      </c>
      <c r="D129" s="46"/>
      <c r="E129" s="22" t="s">
        <v>1263</v>
      </c>
      <c r="F129" s="50">
        <f aca="true" t="shared" si="40" ref="F129:Q129">F130+F131+F132+F133+F134+F135+F136+F137+F138</f>
        <v>144389.3</v>
      </c>
      <c r="G129" s="50">
        <f t="shared" si="40"/>
        <v>144389.3</v>
      </c>
      <c r="H129" s="50">
        <f t="shared" si="40"/>
        <v>0</v>
      </c>
      <c r="I129" s="50">
        <f t="shared" si="40"/>
        <v>0</v>
      </c>
      <c r="J129" s="50">
        <f t="shared" si="40"/>
        <v>0</v>
      </c>
      <c r="K129" s="50">
        <f t="shared" si="40"/>
        <v>0</v>
      </c>
      <c r="L129" s="50">
        <f t="shared" si="40"/>
        <v>0</v>
      </c>
      <c r="M129" s="50">
        <f t="shared" si="40"/>
        <v>0</v>
      </c>
      <c r="N129" s="50">
        <f t="shared" si="40"/>
        <v>0</v>
      </c>
      <c r="O129" s="50">
        <f t="shared" si="40"/>
        <v>0</v>
      </c>
      <c r="P129" s="50">
        <f t="shared" si="40"/>
        <v>0</v>
      </c>
      <c r="Q129" s="50">
        <f t="shared" si="40"/>
        <v>144389.3</v>
      </c>
    </row>
    <row r="130" spans="1:17" s="2" customFormat="1" ht="47.25" customHeight="1">
      <c r="A130" s="1"/>
      <c r="B130" s="114" t="s">
        <v>909</v>
      </c>
      <c r="C130" s="118" t="s">
        <v>584</v>
      </c>
      <c r="D130" s="120" t="s">
        <v>325</v>
      </c>
      <c r="E130" s="121" t="s">
        <v>1193</v>
      </c>
      <c r="F130" s="50">
        <f aca="true" t="shared" si="41" ref="F130:F139">G130+J130</f>
        <v>979.6</v>
      </c>
      <c r="G130" s="50">
        <v>979.6</v>
      </c>
      <c r="H130" s="51"/>
      <c r="I130" s="51"/>
      <c r="J130" s="51"/>
      <c r="K130" s="51"/>
      <c r="L130" s="51"/>
      <c r="M130" s="51"/>
      <c r="N130" s="51"/>
      <c r="O130" s="51"/>
      <c r="P130" s="51"/>
      <c r="Q130" s="50">
        <f aca="true" t="shared" si="42" ref="Q130:Q139">F130+K130</f>
        <v>979.6</v>
      </c>
    </row>
    <row r="131" spans="1:17" s="2" customFormat="1" ht="37.5">
      <c r="A131" s="1"/>
      <c r="B131" s="114" t="s">
        <v>910</v>
      </c>
      <c r="C131" s="118" t="s">
        <v>1194</v>
      </c>
      <c r="D131" s="120" t="s">
        <v>325</v>
      </c>
      <c r="E131" s="121" t="s">
        <v>1296</v>
      </c>
      <c r="F131" s="50">
        <f t="shared" si="41"/>
        <v>214</v>
      </c>
      <c r="G131" s="50">
        <v>214</v>
      </c>
      <c r="H131" s="51"/>
      <c r="I131" s="51"/>
      <c r="J131" s="51"/>
      <c r="K131" s="51"/>
      <c r="L131" s="51"/>
      <c r="M131" s="51"/>
      <c r="N131" s="51"/>
      <c r="O131" s="51"/>
      <c r="P131" s="51"/>
      <c r="Q131" s="50">
        <f t="shared" si="42"/>
        <v>214</v>
      </c>
    </row>
    <row r="132" spans="1:17" s="2" customFormat="1" ht="37.5">
      <c r="A132" s="1"/>
      <c r="B132" s="114" t="s">
        <v>570</v>
      </c>
      <c r="C132" s="118" t="s">
        <v>1195</v>
      </c>
      <c r="D132" s="120" t="s">
        <v>325</v>
      </c>
      <c r="E132" s="121" t="s">
        <v>1196</v>
      </c>
      <c r="F132" s="50">
        <f t="shared" si="41"/>
        <v>64999.8</v>
      </c>
      <c r="G132" s="50">
        <v>64999.8</v>
      </c>
      <c r="H132" s="51"/>
      <c r="I132" s="51"/>
      <c r="J132" s="51"/>
      <c r="K132" s="51"/>
      <c r="L132" s="51"/>
      <c r="M132" s="51"/>
      <c r="N132" s="51"/>
      <c r="O132" s="51"/>
      <c r="P132" s="51"/>
      <c r="Q132" s="50">
        <f t="shared" si="42"/>
        <v>64999.8</v>
      </c>
    </row>
    <row r="133" spans="1:17" s="2" customFormat="1" ht="37.5">
      <c r="A133" s="1"/>
      <c r="B133" s="114" t="s">
        <v>571</v>
      </c>
      <c r="C133" s="118" t="s">
        <v>1197</v>
      </c>
      <c r="D133" s="120" t="s">
        <v>325</v>
      </c>
      <c r="E133" s="121" t="s">
        <v>290</v>
      </c>
      <c r="F133" s="50">
        <f t="shared" si="41"/>
        <v>9630</v>
      </c>
      <c r="G133" s="50">
        <v>9630</v>
      </c>
      <c r="H133" s="51"/>
      <c r="I133" s="51"/>
      <c r="J133" s="51"/>
      <c r="K133" s="51"/>
      <c r="L133" s="51"/>
      <c r="M133" s="51"/>
      <c r="N133" s="51"/>
      <c r="O133" s="51"/>
      <c r="P133" s="51"/>
      <c r="Q133" s="50">
        <f t="shared" si="42"/>
        <v>9630</v>
      </c>
    </row>
    <row r="134" spans="1:17" s="2" customFormat="1" ht="37.5">
      <c r="A134" s="1"/>
      <c r="B134" s="114" t="s">
        <v>572</v>
      </c>
      <c r="C134" s="118" t="s">
        <v>762</v>
      </c>
      <c r="D134" s="120" t="s">
        <v>325</v>
      </c>
      <c r="E134" s="121" t="s">
        <v>763</v>
      </c>
      <c r="F134" s="50">
        <f t="shared" si="41"/>
        <v>24611.1</v>
      </c>
      <c r="G134" s="50">
        <v>24611.1</v>
      </c>
      <c r="H134" s="51"/>
      <c r="I134" s="51"/>
      <c r="J134" s="51"/>
      <c r="K134" s="51"/>
      <c r="L134" s="51"/>
      <c r="M134" s="51"/>
      <c r="N134" s="51"/>
      <c r="O134" s="51"/>
      <c r="P134" s="51"/>
      <c r="Q134" s="50">
        <f t="shared" si="42"/>
        <v>24611.1</v>
      </c>
    </row>
    <row r="135" spans="1:17" s="2" customFormat="1" ht="37.5">
      <c r="A135" s="1"/>
      <c r="B135" s="114" t="s">
        <v>573</v>
      </c>
      <c r="C135" s="118" t="s">
        <v>764</v>
      </c>
      <c r="D135" s="120" t="s">
        <v>325</v>
      </c>
      <c r="E135" s="121" t="s">
        <v>1069</v>
      </c>
      <c r="F135" s="50">
        <f t="shared" si="41"/>
        <v>535</v>
      </c>
      <c r="G135" s="50">
        <v>535</v>
      </c>
      <c r="H135" s="51"/>
      <c r="I135" s="51"/>
      <c r="J135" s="51"/>
      <c r="K135" s="51"/>
      <c r="L135" s="51"/>
      <c r="M135" s="51"/>
      <c r="N135" s="51"/>
      <c r="O135" s="51"/>
      <c r="P135" s="51"/>
      <c r="Q135" s="50">
        <f t="shared" si="42"/>
        <v>535</v>
      </c>
    </row>
    <row r="136" spans="1:17" s="2" customFormat="1" ht="37.5">
      <c r="A136" s="1"/>
      <c r="B136" s="114" t="s">
        <v>574</v>
      </c>
      <c r="C136" s="118" t="s">
        <v>1070</v>
      </c>
      <c r="D136" s="120" t="s">
        <v>325</v>
      </c>
      <c r="E136" s="121" t="s">
        <v>1297</v>
      </c>
      <c r="F136" s="50">
        <f t="shared" si="41"/>
        <v>43419.8</v>
      </c>
      <c r="G136" s="50">
        <v>43419.8</v>
      </c>
      <c r="H136" s="51"/>
      <c r="I136" s="51"/>
      <c r="J136" s="51"/>
      <c r="K136" s="51"/>
      <c r="L136" s="51"/>
      <c r="M136" s="51"/>
      <c r="N136" s="51"/>
      <c r="O136" s="51"/>
      <c r="P136" s="51"/>
      <c r="Q136" s="50">
        <f t="shared" si="42"/>
        <v>43419.8</v>
      </c>
    </row>
    <row r="137" spans="1:17" s="2" customFormat="1" ht="37.5">
      <c r="A137" s="1"/>
      <c r="B137" s="114" t="s">
        <v>689</v>
      </c>
      <c r="C137" s="118" t="s">
        <v>1071</v>
      </c>
      <c r="D137" s="120" t="s">
        <v>325</v>
      </c>
      <c r="E137" s="121" t="s">
        <v>1072</v>
      </c>
      <c r="F137" s="50">
        <f t="shared" si="41"/>
        <v>0</v>
      </c>
      <c r="G137" s="50"/>
      <c r="H137" s="50"/>
      <c r="I137" s="51"/>
      <c r="J137" s="51"/>
      <c r="K137" s="51"/>
      <c r="L137" s="51"/>
      <c r="M137" s="51"/>
      <c r="N137" s="51"/>
      <c r="O137" s="51"/>
      <c r="P137" s="51"/>
      <c r="Q137" s="50">
        <f t="shared" si="42"/>
        <v>0</v>
      </c>
    </row>
    <row r="138" spans="1:17" s="2" customFormat="1" ht="48" customHeight="1">
      <c r="A138" s="1"/>
      <c r="B138" s="114" t="s">
        <v>690</v>
      </c>
      <c r="C138" s="118" t="s">
        <v>280</v>
      </c>
      <c r="D138" s="120" t="s">
        <v>849</v>
      </c>
      <c r="E138" s="121" t="s">
        <v>508</v>
      </c>
      <c r="F138" s="50">
        <f t="shared" si="41"/>
        <v>0</v>
      </c>
      <c r="G138" s="50"/>
      <c r="H138" s="50"/>
      <c r="I138" s="51"/>
      <c r="J138" s="51"/>
      <c r="K138" s="51"/>
      <c r="L138" s="51"/>
      <c r="M138" s="51"/>
      <c r="N138" s="51"/>
      <c r="O138" s="51"/>
      <c r="P138" s="51"/>
      <c r="Q138" s="50">
        <f t="shared" si="42"/>
        <v>0</v>
      </c>
    </row>
    <row r="139" spans="1:17" s="2" customFormat="1" ht="43.5" customHeight="1">
      <c r="A139" s="1"/>
      <c r="B139" s="24" t="s">
        <v>480</v>
      </c>
      <c r="C139" s="24" t="s">
        <v>481</v>
      </c>
      <c r="D139" s="46" t="s">
        <v>12</v>
      </c>
      <c r="E139" s="22" t="s">
        <v>482</v>
      </c>
      <c r="F139" s="50">
        <f t="shared" si="41"/>
        <v>170.1</v>
      </c>
      <c r="G139" s="50">
        <v>170.1</v>
      </c>
      <c r="H139" s="50"/>
      <c r="I139" s="50"/>
      <c r="J139" s="50"/>
      <c r="K139" s="50">
        <f>L139+O139</f>
        <v>0</v>
      </c>
      <c r="L139" s="50"/>
      <c r="M139" s="50"/>
      <c r="N139" s="50"/>
      <c r="O139" s="50"/>
      <c r="P139" s="50"/>
      <c r="Q139" s="50">
        <f t="shared" si="42"/>
        <v>170.1</v>
      </c>
    </row>
    <row r="140" spans="1:17" s="2" customFormat="1" ht="102" customHeight="1">
      <c r="A140" s="1"/>
      <c r="B140" s="24" t="s">
        <v>1115</v>
      </c>
      <c r="C140" s="24" t="s">
        <v>357</v>
      </c>
      <c r="D140" s="24"/>
      <c r="E140" s="33" t="s">
        <v>363</v>
      </c>
      <c r="F140" s="50">
        <f aca="true" t="shared" si="43" ref="F140:Q140">F142+F143+F144+F145+F146</f>
        <v>48061.700000000004</v>
      </c>
      <c r="G140" s="50">
        <f t="shared" si="43"/>
        <v>48061.700000000004</v>
      </c>
      <c r="H140" s="50">
        <f t="shared" si="43"/>
        <v>0</v>
      </c>
      <c r="I140" s="50">
        <f t="shared" si="43"/>
        <v>0</v>
      </c>
      <c r="J140" s="50">
        <f t="shared" si="43"/>
        <v>0</v>
      </c>
      <c r="K140" s="50">
        <f t="shared" si="43"/>
        <v>0</v>
      </c>
      <c r="L140" s="50">
        <f t="shared" si="43"/>
        <v>0</v>
      </c>
      <c r="M140" s="50">
        <f t="shared" si="43"/>
        <v>0</v>
      </c>
      <c r="N140" s="50">
        <f t="shared" si="43"/>
        <v>0</v>
      </c>
      <c r="O140" s="50">
        <f t="shared" si="43"/>
        <v>0</v>
      </c>
      <c r="P140" s="50">
        <f t="shared" si="43"/>
        <v>0</v>
      </c>
      <c r="Q140" s="50">
        <f t="shared" si="43"/>
        <v>48061.700000000004</v>
      </c>
    </row>
    <row r="141" spans="1:17" s="2" customFormat="1" ht="87" customHeight="1" hidden="1">
      <c r="A141" s="1"/>
      <c r="B141" s="24" t="s">
        <v>139</v>
      </c>
      <c r="C141" s="24" t="s">
        <v>140</v>
      </c>
      <c r="D141" s="46"/>
      <c r="E141" s="22" t="s">
        <v>718</v>
      </c>
      <c r="F141" s="50">
        <f aca="true" t="shared" si="44" ref="F141:F147">G141+J141</f>
        <v>0</v>
      </c>
      <c r="G141" s="50"/>
      <c r="H141" s="50"/>
      <c r="I141" s="50"/>
      <c r="J141" s="50"/>
      <c r="K141" s="50">
        <f>L141+O141</f>
        <v>0</v>
      </c>
      <c r="L141" s="50"/>
      <c r="M141" s="50"/>
      <c r="N141" s="50"/>
      <c r="O141" s="50"/>
      <c r="P141" s="50"/>
      <c r="Q141" s="50">
        <f aca="true" t="shared" si="45" ref="Q141:Q147">F141+K141</f>
        <v>0</v>
      </c>
    </row>
    <row r="142" spans="1:17" s="2" customFormat="1" ht="46.5" customHeight="1">
      <c r="A142" s="1"/>
      <c r="B142" s="118" t="s">
        <v>677</v>
      </c>
      <c r="C142" s="118" t="s">
        <v>676</v>
      </c>
      <c r="D142" s="120" t="s">
        <v>849</v>
      </c>
      <c r="E142" s="121" t="s">
        <v>508</v>
      </c>
      <c r="F142" s="50">
        <f t="shared" si="44"/>
        <v>37022.4</v>
      </c>
      <c r="G142" s="50">
        <v>37022.4</v>
      </c>
      <c r="H142" s="50"/>
      <c r="I142" s="50"/>
      <c r="J142" s="50"/>
      <c r="K142" s="50"/>
      <c r="L142" s="50"/>
      <c r="M142" s="50"/>
      <c r="N142" s="50"/>
      <c r="O142" s="50"/>
      <c r="P142" s="50"/>
      <c r="Q142" s="50">
        <f t="shared" si="45"/>
        <v>37022.4</v>
      </c>
    </row>
    <row r="143" spans="1:17" s="2" customFormat="1" ht="63" customHeight="1">
      <c r="A143" s="1"/>
      <c r="B143" s="118" t="s">
        <v>678</v>
      </c>
      <c r="C143" s="118" t="s">
        <v>679</v>
      </c>
      <c r="D143" s="120" t="s">
        <v>849</v>
      </c>
      <c r="E143" s="121" t="s">
        <v>257</v>
      </c>
      <c r="F143" s="50">
        <f t="shared" si="44"/>
        <v>7840.8</v>
      </c>
      <c r="G143" s="50">
        <v>7840.8</v>
      </c>
      <c r="H143" s="50"/>
      <c r="I143" s="50"/>
      <c r="J143" s="50"/>
      <c r="K143" s="50"/>
      <c r="L143" s="50"/>
      <c r="M143" s="50"/>
      <c r="N143" s="50"/>
      <c r="O143" s="50"/>
      <c r="P143" s="50"/>
      <c r="Q143" s="50">
        <f t="shared" si="45"/>
        <v>7840.8</v>
      </c>
    </row>
    <row r="144" spans="1:17" s="2" customFormat="1" ht="53.25" customHeight="1">
      <c r="A144" s="1"/>
      <c r="B144" s="118" t="s">
        <v>681</v>
      </c>
      <c r="C144" s="118" t="s">
        <v>680</v>
      </c>
      <c r="D144" s="120" t="s">
        <v>849</v>
      </c>
      <c r="E144" s="121" t="s">
        <v>258</v>
      </c>
      <c r="F144" s="50">
        <f t="shared" si="44"/>
        <v>2448</v>
      </c>
      <c r="G144" s="50">
        <v>2448</v>
      </c>
      <c r="H144" s="50"/>
      <c r="I144" s="50"/>
      <c r="J144" s="50"/>
      <c r="K144" s="50"/>
      <c r="L144" s="50"/>
      <c r="M144" s="50"/>
      <c r="N144" s="50"/>
      <c r="O144" s="50"/>
      <c r="P144" s="50"/>
      <c r="Q144" s="50">
        <f t="shared" si="45"/>
        <v>2448</v>
      </c>
    </row>
    <row r="145" spans="1:17" s="2" customFormat="1" ht="77.25" customHeight="1">
      <c r="A145" s="1"/>
      <c r="B145" s="118" t="s">
        <v>682</v>
      </c>
      <c r="C145" s="118" t="s">
        <v>683</v>
      </c>
      <c r="D145" s="120" t="s">
        <v>849</v>
      </c>
      <c r="E145" s="121" t="s">
        <v>259</v>
      </c>
      <c r="F145" s="50">
        <f t="shared" si="44"/>
        <v>591.9</v>
      </c>
      <c r="G145" s="50">
        <v>591.9</v>
      </c>
      <c r="H145" s="50"/>
      <c r="I145" s="50"/>
      <c r="J145" s="50"/>
      <c r="K145" s="50"/>
      <c r="L145" s="50"/>
      <c r="M145" s="50"/>
      <c r="N145" s="50"/>
      <c r="O145" s="50"/>
      <c r="P145" s="50"/>
      <c r="Q145" s="50">
        <f t="shared" si="45"/>
        <v>591.9</v>
      </c>
    </row>
    <row r="146" spans="1:17" s="2" customFormat="1" ht="84.75" customHeight="1">
      <c r="A146" s="1"/>
      <c r="B146" s="118" t="s">
        <v>684</v>
      </c>
      <c r="C146" s="118" t="s">
        <v>685</v>
      </c>
      <c r="D146" s="120" t="s">
        <v>849</v>
      </c>
      <c r="E146" s="121" t="s">
        <v>260</v>
      </c>
      <c r="F146" s="50">
        <f t="shared" si="44"/>
        <v>158.6</v>
      </c>
      <c r="G146" s="50">
        <v>158.6</v>
      </c>
      <c r="H146" s="50"/>
      <c r="I146" s="50"/>
      <c r="J146" s="50"/>
      <c r="K146" s="50"/>
      <c r="L146" s="50"/>
      <c r="M146" s="50"/>
      <c r="N146" s="50"/>
      <c r="O146" s="50"/>
      <c r="P146" s="50"/>
      <c r="Q146" s="50">
        <f t="shared" si="45"/>
        <v>158.6</v>
      </c>
    </row>
    <row r="147" spans="1:17" s="2" customFormat="1" ht="50.25" customHeight="1">
      <c r="A147" s="1"/>
      <c r="B147" s="24" t="s">
        <v>483</v>
      </c>
      <c r="C147" s="24" t="s">
        <v>484</v>
      </c>
      <c r="D147" s="46" t="s">
        <v>9</v>
      </c>
      <c r="E147" s="22" t="s">
        <v>485</v>
      </c>
      <c r="F147" s="50">
        <f t="shared" si="44"/>
        <v>82.7</v>
      </c>
      <c r="G147" s="50">
        <v>82.7</v>
      </c>
      <c r="H147" s="50"/>
      <c r="I147" s="50"/>
      <c r="J147" s="50"/>
      <c r="K147" s="50">
        <f>L147+O147</f>
        <v>0</v>
      </c>
      <c r="L147" s="50"/>
      <c r="M147" s="50"/>
      <c r="N147" s="50"/>
      <c r="O147" s="50"/>
      <c r="P147" s="50"/>
      <c r="Q147" s="50">
        <f t="shared" si="45"/>
        <v>82.7</v>
      </c>
    </row>
    <row r="148" spans="1:17" s="112" customFormat="1" ht="59.25" customHeight="1">
      <c r="A148" s="110"/>
      <c r="B148" s="39" t="s">
        <v>691</v>
      </c>
      <c r="C148" s="39" t="s">
        <v>140</v>
      </c>
      <c r="D148" s="128"/>
      <c r="E148" s="28" t="s">
        <v>868</v>
      </c>
      <c r="F148" s="54">
        <f aca="true" t="shared" si="46" ref="F148:Q148">F149+F150</f>
        <v>6814.700000000001</v>
      </c>
      <c r="G148" s="54">
        <f t="shared" si="46"/>
        <v>6814.700000000001</v>
      </c>
      <c r="H148" s="54">
        <f t="shared" si="46"/>
        <v>5211.1</v>
      </c>
      <c r="I148" s="54">
        <f t="shared" si="46"/>
        <v>413</v>
      </c>
      <c r="J148" s="54">
        <f t="shared" si="46"/>
        <v>0</v>
      </c>
      <c r="K148" s="54">
        <f t="shared" si="46"/>
        <v>106.6</v>
      </c>
      <c r="L148" s="54">
        <f t="shared" si="46"/>
        <v>70</v>
      </c>
      <c r="M148" s="54">
        <f t="shared" si="46"/>
        <v>56</v>
      </c>
      <c r="N148" s="54">
        <f t="shared" si="46"/>
        <v>0</v>
      </c>
      <c r="O148" s="54">
        <f t="shared" si="46"/>
        <v>36.6</v>
      </c>
      <c r="P148" s="54">
        <f t="shared" si="46"/>
        <v>36.6</v>
      </c>
      <c r="Q148" s="54">
        <f t="shared" si="46"/>
        <v>6921.3</v>
      </c>
    </row>
    <row r="149" spans="1:17" s="2" customFormat="1" ht="75">
      <c r="A149" s="1"/>
      <c r="B149" s="114" t="s">
        <v>692</v>
      </c>
      <c r="C149" s="118" t="s">
        <v>719</v>
      </c>
      <c r="D149" s="120" t="s">
        <v>851</v>
      </c>
      <c r="E149" s="121" t="s">
        <v>284</v>
      </c>
      <c r="F149" s="50">
        <f>G149+J149</f>
        <v>5090.8</v>
      </c>
      <c r="G149" s="50">
        <v>5090.8</v>
      </c>
      <c r="H149" s="50">
        <v>3975</v>
      </c>
      <c r="I149" s="50">
        <v>273.1</v>
      </c>
      <c r="J149" s="50"/>
      <c r="K149" s="50">
        <f>L149+O149</f>
        <v>70</v>
      </c>
      <c r="L149" s="50">
        <v>70</v>
      </c>
      <c r="M149" s="50">
        <v>56</v>
      </c>
      <c r="N149" s="50"/>
      <c r="O149" s="50"/>
      <c r="P149" s="50"/>
      <c r="Q149" s="50">
        <f aca="true" t="shared" si="47" ref="Q149:Q158">F149+K149</f>
        <v>5160.8</v>
      </c>
    </row>
    <row r="150" spans="1:17" s="2" customFormat="1" ht="46.5" customHeight="1">
      <c r="A150" s="1"/>
      <c r="B150" s="114" t="s">
        <v>693</v>
      </c>
      <c r="C150" s="118" t="s">
        <v>285</v>
      </c>
      <c r="D150" s="120" t="s">
        <v>849</v>
      </c>
      <c r="E150" s="121" t="s">
        <v>338</v>
      </c>
      <c r="F150" s="50">
        <f>G150+J150</f>
        <v>1723.9</v>
      </c>
      <c r="G150" s="50">
        <v>1723.9</v>
      </c>
      <c r="H150" s="50">
        <v>1236.1</v>
      </c>
      <c r="I150" s="50">
        <v>139.9</v>
      </c>
      <c r="J150" s="50"/>
      <c r="K150" s="50">
        <f>L150+O150</f>
        <v>36.6</v>
      </c>
      <c r="L150" s="50"/>
      <c r="M150" s="50"/>
      <c r="N150" s="50"/>
      <c r="O150" s="50">
        <v>36.6</v>
      </c>
      <c r="P150" s="50">
        <v>36.6</v>
      </c>
      <c r="Q150" s="50">
        <f t="shared" si="47"/>
        <v>1760.5</v>
      </c>
    </row>
    <row r="151" spans="1:17" s="2" customFormat="1" ht="159" customHeight="1" hidden="1">
      <c r="A151" s="1"/>
      <c r="B151" s="24" t="s">
        <v>760</v>
      </c>
      <c r="C151" s="24" t="s">
        <v>761</v>
      </c>
      <c r="D151" s="46" t="s">
        <v>849</v>
      </c>
      <c r="E151" s="22" t="s">
        <v>589</v>
      </c>
      <c r="F151" s="50">
        <f>G151+J151</f>
        <v>0</v>
      </c>
      <c r="G151" s="50"/>
      <c r="H151" s="50"/>
      <c r="I151" s="50"/>
      <c r="J151" s="50"/>
      <c r="K151" s="50">
        <f>L151+O151</f>
        <v>0</v>
      </c>
      <c r="L151" s="50"/>
      <c r="M151" s="50"/>
      <c r="N151" s="50"/>
      <c r="O151" s="50"/>
      <c r="P151" s="50"/>
      <c r="Q151" s="50">
        <f t="shared" si="47"/>
        <v>0</v>
      </c>
    </row>
    <row r="152" spans="1:17" s="2" customFormat="1" ht="101.25" customHeight="1">
      <c r="A152" s="1"/>
      <c r="B152" s="24" t="s">
        <v>694</v>
      </c>
      <c r="C152" s="24" t="s">
        <v>917</v>
      </c>
      <c r="D152" s="46" t="s">
        <v>849</v>
      </c>
      <c r="E152" s="22" t="s">
        <v>869</v>
      </c>
      <c r="F152" s="50">
        <f>G152</f>
        <v>200</v>
      </c>
      <c r="G152" s="50">
        <v>200</v>
      </c>
      <c r="H152" s="50"/>
      <c r="I152" s="50"/>
      <c r="J152" s="50"/>
      <c r="K152" s="50">
        <f>K153</f>
        <v>0</v>
      </c>
      <c r="L152" s="50"/>
      <c r="M152" s="50"/>
      <c r="N152" s="50"/>
      <c r="O152" s="50">
        <f>O153</f>
        <v>0</v>
      </c>
      <c r="P152" s="50">
        <f>P153</f>
        <v>0</v>
      </c>
      <c r="Q152" s="50">
        <f t="shared" si="47"/>
        <v>200</v>
      </c>
    </row>
    <row r="153" spans="1:17" s="2" customFormat="1" ht="75" hidden="1">
      <c r="A153" s="1"/>
      <c r="B153" s="114" t="s">
        <v>695</v>
      </c>
      <c r="C153" s="118" t="s">
        <v>1223</v>
      </c>
      <c r="D153" s="120" t="s">
        <v>849</v>
      </c>
      <c r="E153" s="121" t="s">
        <v>346</v>
      </c>
      <c r="F153" s="50"/>
      <c r="G153" s="50"/>
      <c r="H153" s="50"/>
      <c r="I153" s="50"/>
      <c r="J153" s="50"/>
      <c r="K153" s="50">
        <f>L153+O153</f>
        <v>0</v>
      </c>
      <c r="L153" s="50"/>
      <c r="M153" s="50"/>
      <c r="N153" s="50"/>
      <c r="O153" s="50"/>
      <c r="P153" s="50"/>
      <c r="Q153" s="50">
        <f t="shared" si="47"/>
        <v>0</v>
      </c>
    </row>
    <row r="154" spans="1:17" s="2" customFormat="1" ht="37.5">
      <c r="A154" s="1"/>
      <c r="B154" s="24" t="s">
        <v>486</v>
      </c>
      <c r="C154" s="24" t="s">
        <v>487</v>
      </c>
      <c r="D154" s="120"/>
      <c r="E154" s="22" t="s">
        <v>488</v>
      </c>
      <c r="F154" s="50">
        <f>F155+F156</f>
        <v>17.599999999999998</v>
      </c>
      <c r="G154" s="50">
        <f aca="true" t="shared" si="48" ref="G154:Q154">G155+G156</f>
        <v>17.599999999999998</v>
      </c>
      <c r="H154" s="50">
        <f t="shared" si="48"/>
        <v>0</v>
      </c>
      <c r="I154" s="50">
        <f t="shared" si="48"/>
        <v>0</v>
      </c>
      <c r="J154" s="50">
        <f t="shared" si="48"/>
        <v>0</v>
      </c>
      <c r="K154" s="50">
        <f t="shared" si="48"/>
        <v>0</v>
      </c>
      <c r="L154" s="50">
        <f t="shared" si="48"/>
        <v>0</v>
      </c>
      <c r="M154" s="50">
        <f t="shared" si="48"/>
        <v>0</v>
      </c>
      <c r="N154" s="50">
        <f t="shared" si="48"/>
        <v>0</v>
      </c>
      <c r="O154" s="50">
        <f t="shared" si="48"/>
        <v>0</v>
      </c>
      <c r="P154" s="50">
        <f t="shared" si="48"/>
        <v>0</v>
      </c>
      <c r="Q154" s="50">
        <f t="shared" si="48"/>
        <v>17.599999999999998</v>
      </c>
    </row>
    <row r="155" spans="1:17" s="2" customFormat="1" ht="75">
      <c r="A155" s="1"/>
      <c r="B155" s="114" t="s">
        <v>489</v>
      </c>
      <c r="C155" s="118" t="s">
        <v>490</v>
      </c>
      <c r="D155" s="120" t="s">
        <v>849</v>
      </c>
      <c r="E155" s="121" t="s">
        <v>491</v>
      </c>
      <c r="F155" s="50">
        <f>G155+J155</f>
        <v>17.4</v>
      </c>
      <c r="G155" s="50">
        <v>17.4</v>
      </c>
      <c r="H155" s="50"/>
      <c r="I155" s="50"/>
      <c r="J155" s="50"/>
      <c r="K155" s="50">
        <f>L155+O155</f>
        <v>0</v>
      </c>
      <c r="L155" s="50"/>
      <c r="M155" s="50"/>
      <c r="N155" s="50"/>
      <c r="O155" s="50"/>
      <c r="P155" s="50"/>
      <c r="Q155" s="50">
        <f t="shared" si="47"/>
        <v>17.4</v>
      </c>
    </row>
    <row r="156" spans="1:17" s="2" customFormat="1" ht="37.5">
      <c r="A156" s="1"/>
      <c r="B156" s="114" t="s">
        <v>492</v>
      </c>
      <c r="C156" s="118" t="s">
        <v>493</v>
      </c>
      <c r="D156" s="120" t="s">
        <v>849</v>
      </c>
      <c r="E156" s="121" t="s">
        <v>494</v>
      </c>
      <c r="F156" s="50">
        <f>G156+J156</f>
        <v>0.2</v>
      </c>
      <c r="G156" s="50">
        <v>0.2</v>
      </c>
      <c r="H156" s="50"/>
      <c r="I156" s="50"/>
      <c r="J156" s="50"/>
      <c r="K156" s="50">
        <f>L156+O156</f>
        <v>0</v>
      </c>
      <c r="L156" s="50"/>
      <c r="M156" s="50"/>
      <c r="N156" s="50"/>
      <c r="O156" s="50"/>
      <c r="P156" s="50"/>
      <c r="Q156" s="50">
        <f t="shared" si="47"/>
        <v>0.2</v>
      </c>
    </row>
    <row r="157" spans="1:17" s="2" customFormat="1" ht="81" customHeight="1">
      <c r="A157" s="1"/>
      <c r="B157" s="24" t="s">
        <v>696</v>
      </c>
      <c r="C157" s="24" t="s">
        <v>761</v>
      </c>
      <c r="D157" s="46" t="s">
        <v>4</v>
      </c>
      <c r="E157" s="22" t="s">
        <v>720</v>
      </c>
      <c r="F157" s="50">
        <f>G157+J157</f>
        <v>222.9</v>
      </c>
      <c r="G157" s="50">
        <v>222.9</v>
      </c>
      <c r="H157" s="50"/>
      <c r="I157" s="50"/>
      <c r="J157" s="50"/>
      <c r="K157" s="50">
        <f>L157+O157</f>
        <v>0</v>
      </c>
      <c r="L157" s="50"/>
      <c r="M157" s="50"/>
      <c r="N157" s="50"/>
      <c r="O157" s="50"/>
      <c r="P157" s="50"/>
      <c r="Q157" s="50">
        <f t="shared" si="47"/>
        <v>222.9</v>
      </c>
    </row>
    <row r="158" spans="1:17" s="2" customFormat="1" ht="18.75" hidden="1">
      <c r="A158" s="1"/>
      <c r="B158" s="24" t="s">
        <v>497</v>
      </c>
      <c r="C158" s="24" t="s">
        <v>498</v>
      </c>
      <c r="D158" s="46"/>
      <c r="E158" s="22" t="s">
        <v>379</v>
      </c>
      <c r="F158" s="50">
        <f>G158+J158</f>
        <v>0</v>
      </c>
      <c r="G158" s="50"/>
      <c r="H158" s="50"/>
      <c r="I158" s="50"/>
      <c r="J158" s="50"/>
      <c r="K158" s="50">
        <f>L158+O158</f>
        <v>0</v>
      </c>
      <c r="L158" s="50"/>
      <c r="M158" s="50"/>
      <c r="N158" s="50"/>
      <c r="O158" s="50"/>
      <c r="P158" s="50"/>
      <c r="Q158" s="50">
        <f t="shared" si="47"/>
        <v>0</v>
      </c>
    </row>
    <row r="159" spans="1:17" s="2" customFormat="1" ht="18.75">
      <c r="A159" s="1"/>
      <c r="B159" s="24" t="s">
        <v>1182</v>
      </c>
      <c r="C159" s="24" t="s">
        <v>1183</v>
      </c>
      <c r="D159" s="46"/>
      <c r="E159" s="22" t="s">
        <v>379</v>
      </c>
      <c r="F159" s="50">
        <f aca="true" t="shared" si="49" ref="F159:Q159">F160+F161</f>
        <v>495.2</v>
      </c>
      <c r="G159" s="50">
        <f t="shared" si="49"/>
        <v>495.2</v>
      </c>
      <c r="H159" s="50">
        <f t="shared" si="49"/>
        <v>0</v>
      </c>
      <c r="I159" s="50">
        <f t="shared" si="49"/>
        <v>0</v>
      </c>
      <c r="J159" s="50">
        <f t="shared" si="49"/>
        <v>0</v>
      </c>
      <c r="K159" s="50">
        <f t="shared" si="49"/>
        <v>0</v>
      </c>
      <c r="L159" s="50">
        <f t="shared" si="49"/>
        <v>0</v>
      </c>
      <c r="M159" s="50">
        <f t="shared" si="49"/>
        <v>0</v>
      </c>
      <c r="N159" s="50">
        <f t="shared" si="49"/>
        <v>0</v>
      </c>
      <c r="O159" s="50">
        <f t="shared" si="49"/>
        <v>0</v>
      </c>
      <c r="P159" s="50">
        <f t="shared" si="49"/>
        <v>0</v>
      </c>
      <c r="Q159" s="50">
        <f t="shared" si="49"/>
        <v>495.2</v>
      </c>
    </row>
    <row r="160" spans="1:17" s="2" customFormat="1" ht="37.5">
      <c r="A160" s="1"/>
      <c r="B160" s="114" t="s">
        <v>1184</v>
      </c>
      <c r="C160" s="118" t="s">
        <v>1185</v>
      </c>
      <c r="D160" s="120" t="s">
        <v>9</v>
      </c>
      <c r="E160" s="121" t="s">
        <v>916</v>
      </c>
      <c r="F160" s="50">
        <f>G160+J160</f>
        <v>98</v>
      </c>
      <c r="G160" s="50">
        <v>98</v>
      </c>
      <c r="H160" s="50"/>
      <c r="I160" s="50"/>
      <c r="J160" s="50"/>
      <c r="K160" s="50">
        <f>L160+O160</f>
        <v>0</v>
      </c>
      <c r="L160" s="50"/>
      <c r="M160" s="50"/>
      <c r="N160" s="50"/>
      <c r="O160" s="50"/>
      <c r="P160" s="50"/>
      <c r="Q160" s="50">
        <f>F160+K160</f>
        <v>98</v>
      </c>
    </row>
    <row r="161" spans="1:17" s="2" customFormat="1" ht="56.25">
      <c r="A161" s="1"/>
      <c r="B161" s="114" t="s">
        <v>1186</v>
      </c>
      <c r="C161" s="118" t="s">
        <v>1187</v>
      </c>
      <c r="D161" s="120" t="s">
        <v>9</v>
      </c>
      <c r="E161" s="126" t="s">
        <v>509</v>
      </c>
      <c r="F161" s="50">
        <f>G161+J161</f>
        <v>397.2</v>
      </c>
      <c r="G161" s="50">
        <v>397.2</v>
      </c>
      <c r="H161" s="50"/>
      <c r="I161" s="50"/>
      <c r="J161" s="50"/>
      <c r="K161" s="50">
        <f>L161+O161</f>
        <v>0</v>
      </c>
      <c r="L161" s="50"/>
      <c r="M161" s="50"/>
      <c r="N161" s="50"/>
      <c r="O161" s="50"/>
      <c r="P161" s="50"/>
      <c r="Q161" s="50">
        <f>F161+K161</f>
        <v>397.2</v>
      </c>
    </row>
    <row r="162" spans="1:17" s="2" customFormat="1" ht="206.25">
      <c r="A162" s="1"/>
      <c r="B162" s="24" t="s">
        <v>1188</v>
      </c>
      <c r="C162" s="24" t="s">
        <v>721</v>
      </c>
      <c r="D162" s="46" t="s">
        <v>325</v>
      </c>
      <c r="E162" s="19" t="s">
        <v>55</v>
      </c>
      <c r="F162" s="50">
        <f>G162+J162</f>
        <v>3475.6</v>
      </c>
      <c r="G162" s="50">
        <v>3475.6</v>
      </c>
      <c r="H162" s="50"/>
      <c r="I162" s="50"/>
      <c r="J162" s="50"/>
      <c r="K162" s="50">
        <f>L162+O162</f>
        <v>0</v>
      </c>
      <c r="L162" s="50"/>
      <c r="M162" s="50"/>
      <c r="N162" s="50"/>
      <c r="O162" s="50"/>
      <c r="P162" s="50"/>
      <c r="Q162" s="50">
        <f>F162+K162</f>
        <v>3475.6</v>
      </c>
    </row>
    <row r="163" spans="1:17" s="2" customFormat="1" ht="18.75">
      <c r="A163" s="1"/>
      <c r="B163" s="24" t="s">
        <v>1189</v>
      </c>
      <c r="C163" s="24" t="s">
        <v>1260</v>
      </c>
      <c r="D163" s="46"/>
      <c r="E163" s="17" t="s">
        <v>722</v>
      </c>
      <c r="F163" s="50">
        <f aca="true" t="shared" si="50" ref="F163:Q163">F164+F165</f>
        <v>3384.2</v>
      </c>
      <c r="G163" s="50">
        <f t="shared" si="50"/>
        <v>3384.2</v>
      </c>
      <c r="H163" s="50">
        <f t="shared" si="50"/>
        <v>1204.8</v>
      </c>
      <c r="I163" s="50">
        <f t="shared" si="50"/>
        <v>158</v>
      </c>
      <c r="J163" s="50">
        <f t="shared" si="50"/>
        <v>0</v>
      </c>
      <c r="K163" s="50">
        <f t="shared" si="50"/>
        <v>0</v>
      </c>
      <c r="L163" s="50">
        <f t="shared" si="50"/>
        <v>0</v>
      </c>
      <c r="M163" s="50">
        <f t="shared" si="50"/>
        <v>0</v>
      </c>
      <c r="N163" s="50">
        <f t="shared" si="50"/>
        <v>0</v>
      </c>
      <c r="O163" s="50">
        <f t="shared" si="50"/>
        <v>0</v>
      </c>
      <c r="P163" s="50">
        <f t="shared" si="50"/>
        <v>0</v>
      </c>
      <c r="Q163" s="50">
        <f t="shared" si="50"/>
        <v>3384.2</v>
      </c>
    </row>
    <row r="164" spans="1:17" s="2" customFormat="1" ht="75">
      <c r="A164" s="1"/>
      <c r="B164" s="114" t="s">
        <v>732</v>
      </c>
      <c r="C164" s="118" t="s">
        <v>1261</v>
      </c>
      <c r="D164" s="120" t="s">
        <v>994</v>
      </c>
      <c r="E164" s="126" t="s">
        <v>725</v>
      </c>
      <c r="F164" s="50">
        <f>G164+J164</f>
        <v>1710.4</v>
      </c>
      <c r="G164" s="50">
        <v>1710.4</v>
      </c>
      <c r="H164" s="50">
        <v>1204.8</v>
      </c>
      <c r="I164" s="50">
        <v>158</v>
      </c>
      <c r="J164" s="50"/>
      <c r="K164" s="50">
        <f>L164+O164</f>
        <v>0</v>
      </c>
      <c r="L164" s="50"/>
      <c r="M164" s="50"/>
      <c r="N164" s="50"/>
      <c r="O164" s="50"/>
      <c r="P164" s="50"/>
      <c r="Q164" s="50">
        <f>F164+K164</f>
        <v>1710.4</v>
      </c>
    </row>
    <row r="165" spans="1:17" s="2" customFormat="1" ht="37.5">
      <c r="A165" s="1"/>
      <c r="B165" s="114" t="s">
        <v>550</v>
      </c>
      <c r="C165" s="118" t="s">
        <v>726</v>
      </c>
      <c r="D165" s="120" t="s">
        <v>994</v>
      </c>
      <c r="E165" s="126" t="s">
        <v>727</v>
      </c>
      <c r="F165" s="50">
        <f>G165+J165</f>
        <v>1673.8</v>
      </c>
      <c r="G165" s="50">
        <v>1673.8</v>
      </c>
      <c r="H165" s="50"/>
      <c r="I165" s="50"/>
      <c r="J165" s="50"/>
      <c r="K165" s="50">
        <f>L165+O165</f>
        <v>0</v>
      </c>
      <c r="L165" s="50"/>
      <c r="M165" s="50"/>
      <c r="N165" s="50"/>
      <c r="O165" s="50"/>
      <c r="P165" s="50"/>
      <c r="Q165" s="50">
        <f>F165+K165</f>
        <v>1673.8</v>
      </c>
    </row>
    <row r="166" spans="1:17" s="2" customFormat="1" ht="40.5">
      <c r="A166" s="1"/>
      <c r="B166" s="35" t="s">
        <v>1116</v>
      </c>
      <c r="C166" s="35"/>
      <c r="D166" s="35"/>
      <c r="E166" s="36" t="s">
        <v>380</v>
      </c>
      <c r="F166" s="49">
        <f aca="true" t="shared" si="51" ref="F166:Q166">F167</f>
        <v>4680.8</v>
      </c>
      <c r="G166" s="49">
        <f t="shared" si="51"/>
        <v>4680.8</v>
      </c>
      <c r="H166" s="49">
        <f t="shared" si="51"/>
        <v>3168</v>
      </c>
      <c r="I166" s="49">
        <f t="shared" si="51"/>
        <v>406.7</v>
      </c>
      <c r="J166" s="49">
        <f t="shared" si="51"/>
        <v>0</v>
      </c>
      <c r="K166" s="49">
        <f t="shared" si="51"/>
        <v>38</v>
      </c>
      <c r="L166" s="49">
        <f t="shared" si="51"/>
        <v>0</v>
      </c>
      <c r="M166" s="49">
        <f t="shared" si="51"/>
        <v>0</v>
      </c>
      <c r="N166" s="49">
        <f t="shared" si="51"/>
        <v>0</v>
      </c>
      <c r="O166" s="49">
        <f t="shared" si="51"/>
        <v>38</v>
      </c>
      <c r="P166" s="49">
        <f t="shared" si="51"/>
        <v>38</v>
      </c>
      <c r="Q166" s="49">
        <f t="shared" si="51"/>
        <v>4718.8</v>
      </c>
    </row>
    <row r="167" spans="1:17" s="2" customFormat="1" ht="40.5">
      <c r="A167" s="1"/>
      <c r="B167" s="39" t="s">
        <v>1117</v>
      </c>
      <c r="C167" s="38"/>
      <c r="D167" s="37"/>
      <c r="E167" s="36" t="s">
        <v>1205</v>
      </c>
      <c r="F167" s="54">
        <f>F168+F170+F172</f>
        <v>4680.8</v>
      </c>
      <c r="G167" s="54">
        <f aca="true" t="shared" si="52" ref="G167:Q167">G168+G170+G172</f>
        <v>4680.8</v>
      </c>
      <c r="H167" s="54">
        <f t="shared" si="52"/>
        <v>3168</v>
      </c>
      <c r="I167" s="54">
        <f t="shared" si="52"/>
        <v>406.7</v>
      </c>
      <c r="J167" s="54">
        <f t="shared" si="52"/>
        <v>0</v>
      </c>
      <c r="K167" s="54">
        <f t="shared" si="52"/>
        <v>38</v>
      </c>
      <c r="L167" s="54">
        <f t="shared" si="52"/>
        <v>0</v>
      </c>
      <c r="M167" s="54">
        <f t="shared" si="52"/>
        <v>0</v>
      </c>
      <c r="N167" s="54">
        <f t="shared" si="52"/>
        <v>0</v>
      </c>
      <c r="O167" s="54">
        <f t="shared" si="52"/>
        <v>38</v>
      </c>
      <c r="P167" s="54">
        <f t="shared" si="52"/>
        <v>38</v>
      </c>
      <c r="Q167" s="54">
        <f t="shared" si="52"/>
        <v>4718.8</v>
      </c>
    </row>
    <row r="168" spans="1:17" s="2" customFormat="1" ht="24" customHeight="1">
      <c r="A168" s="1"/>
      <c r="B168" s="39" t="s">
        <v>1211</v>
      </c>
      <c r="C168" s="20" t="s">
        <v>651</v>
      </c>
      <c r="D168" s="20"/>
      <c r="E168" s="30" t="s">
        <v>652</v>
      </c>
      <c r="F168" s="54">
        <f aca="true" t="shared" si="53" ref="F168:Q170">F169</f>
        <v>1698.4</v>
      </c>
      <c r="G168" s="54">
        <f t="shared" si="53"/>
        <v>1698.4</v>
      </c>
      <c r="H168" s="54">
        <f t="shared" si="53"/>
        <v>1317.6</v>
      </c>
      <c r="I168" s="54">
        <f t="shared" si="53"/>
        <v>0</v>
      </c>
      <c r="J168" s="54">
        <f t="shared" si="53"/>
        <v>0</v>
      </c>
      <c r="K168" s="54">
        <f t="shared" si="53"/>
        <v>0</v>
      </c>
      <c r="L168" s="54">
        <f t="shared" si="53"/>
        <v>0</v>
      </c>
      <c r="M168" s="54">
        <f t="shared" si="53"/>
        <v>0</v>
      </c>
      <c r="N168" s="54">
        <f t="shared" si="53"/>
        <v>0</v>
      </c>
      <c r="O168" s="54">
        <f t="shared" si="53"/>
        <v>0</v>
      </c>
      <c r="P168" s="54">
        <f t="shared" si="53"/>
        <v>0</v>
      </c>
      <c r="Q168" s="54">
        <f t="shared" si="53"/>
        <v>1698.4</v>
      </c>
    </row>
    <row r="169" spans="1:17" s="2" customFormat="1" ht="56.25">
      <c r="A169" s="1"/>
      <c r="B169" s="24" t="s">
        <v>1118</v>
      </c>
      <c r="C169" s="24" t="s">
        <v>37</v>
      </c>
      <c r="D169" s="46" t="s">
        <v>648</v>
      </c>
      <c r="E169" s="22" t="s">
        <v>38</v>
      </c>
      <c r="F169" s="50">
        <f>G169+J169</f>
        <v>1698.4</v>
      </c>
      <c r="G169" s="50">
        <v>1698.4</v>
      </c>
      <c r="H169" s="50">
        <v>1317.6</v>
      </c>
      <c r="I169" s="50"/>
      <c r="J169" s="50"/>
      <c r="K169" s="50">
        <f>L169+O169</f>
        <v>0</v>
      </c>
      <c r="L169" s="50"/>
      <c r="M169" s="50"/>
      <c r="N169" s="50"/>
      <c r="O169" s="50"/>
      <c r="P169" s="50"/>
      <c r="Q169" s="50">
        <f>F169+K169</f>
        <v>1698.4</v>
      </c>
    </row>
    <row r="170" spans="1:17" s="2" customFormat="1" ht="20.25">
      <c r="A170" s="1"/>
      <c r="B170" s="39" t="s">
        <v>302</v>
      </c>
      <c r="C170" s="24" t="s">
        <v>393</v>
      </c>
      <c r="D170" s="46"/>
      <c r="E170" s="21" t="s">
        <v>560</v>
      </c>
      <c r="F170" s="54">
        <f t="shared" si="53"/>
        <v>12</v>
      </c>
      <c r="G170" s="54">
        <f t="shared" si="53"/>
        <v>12</v>
      </c>
      <c r="H170" s="54">
        <f t="shared" si="53"/>
        <v>0</v>
      </c>
      <c r="I170" s="54">
        <f t="shared" si="53"/>
        <v>0</v>
      </c>
      <c r="J170" s="54">
        <f t="shared" si="53"/>
        <v>0</v>
      </c>
      <c r="K170" s="54">
        <f t="shared" si="53"/>
        <v>38</v>
      </c>
      <c r="L170" s="54">
        <f t="shared" si="53"/>
        <v>0</v>
      </c>
      <c r="M170" s="54">
        <f t="shared" si="53"/>
        <v>0</v>
      </c>
      <c r="N170" s="54">
        <f t="shared" si="53"/>
        <v>0</v>
      </c>
      <c r="O170" s="54">
        <f t="shared" si="53"/>
        <v>38</v>
      </c>
      <c r="P170" s="54">
        <f t="shared" si="53"/>
        <v>38</v>
      </c>
      <c r="Q170" s="54">
        <f t="shared" si="53"/>
        <v>50</v>
      </c>
    </row>
    <row r="171" spans="1:17" s="2" customFormat="1" ht="93.75">
      <c r="A171" s="1"/>
      <c r="B171" s="24" t="s">
        <v>303</v>
      </c>
      <c r="C171" s="24" t="s">
        <v>4</v>
      </c>
      <c r="D171" s="46" t="s">
        <v>850</v>
      </c>
      <c r="E171" s="22" t="s">
        <v>797</v>
      </c>
      <c r="F171" s="50">
        <f>G171+J171</f>
        <v>12</v>
      </c>
      <c r="G171" s="50">
        <v>12</v>
      </c>
      <c r="H171" s="50"/>
      <c r="I171" s="50"/>
      <c r="J171" s="50"/>
      <c r="K171" s="50">
        <f>L171+O171</f>
        <v>38</v>
      </c>
      <c r="L171" s="50"/>
      <c r="M171" s="50"/>
      <c r="N171" s="50"/>
      <c r="O171" s="50">
        <v>38</v>
      </c>
      <c r="P171" s="50">
        <v>38</v>
      </c>
      <c r="Q171" s="50">
        <f>F171+K171</f>
        <v>50</v>
      </c>
    </row>
    <row r="172" spans="1:17" s="2" customFormat="1" ht="24.75" customHeight="1">
      <c r="A172" s="1"/>
      <c r="B172" s="39" t="s">
        <v>1212</v>
      </c>
      <c r="C172" s="29" t="s">
        <v>499</v>
      </c>
      <c r="D172" s="47"/>
      <c r="E172" s="21" t="s">
        <v>500</v>
      </c>
      <c r="F172" s="49">
        <f aca="true" t="shared" si="54" ref="F172:Q173">F173</f>
        <v>2970.4</v>
      </c>
      <c r="G172" s="49">
        <f t="shared" si="54"/>
        <v>2970.4</v>
      </c>
      <c r="H172" s="49">
        <f t="shared" si="54"/>
        <v>1850.4</v>
      </c>
      <c r="I172" s="49">
        <f t="shared" si="54"/>
        <v>406.7</v>
      </c>
      <c r="J172" s="49">
        <f t="shared" si="54"/>
        <v>0</v>
      </c>
      <c r="K172" s="49">
        <f t="shared" si="54"/>
        <v>0</v>
      </c>
      <c r="L172" s="49">
        <f t="shared" si="54"/>
        <v>0</v>
      </c>
      <c r="M172" s="49">
        <f t="shared" si="54"/>
        <v>0</v>
      </c>
      <c r="N172" s="49">
        <f t="shared" si="54"/>
        <v>0</v>
      </c>
      <c r="O172" s="49">
        <f t="shared" si="54"/>
        <v>0</v>
      </c>
      <c r="P172" s="49">
        <f t="shared" si="54"/>
        <v>0</v>
      </c>
      <c r="Q172" s="49">
        <f t="shared" si="54"/>
        <v>2970.4</v>
      </c>
    </row>
    <row r="173" spans="1:17" s="2" customFormat="1" ht="76.5" customHeight="1">
      <c r="A173" s="1"/>
      <c r="B173" s="39" t="s">
        <v>1213</v>
      </c>
      <c r="C173" s="29" t="s">
        <v>140</v>
      </c>
      <c r="D173" s="47"/>
      <c r="E173" s="28" t="s">
        <v>718</v>
      </c>
      <c r="F173" s="54">
        <f t="shared" si="54"/>
        <v>2970.4</v>
      </c>
      <c r="G173" s="54">
        <f t="shared" si="54"/>
        <v>2970.4</v>
      </c>
      <c r="H173" s="54">
        <f t="shared" si="54"/>
        <v>1850.4</v>
      </c>
      <c r="I173" s="54">
        <f t="shared" si="54"/>
        <v>406.7</v>
      </c>
      <c r="J173" s="54">
        <f t="shared" si="54"/>
        <v>0</v>
      </c>
      <c r="K173" s="54">
        <f t="shared" si="54"/>
        <v>0</v>
      </c>
      <c r="L173" s="54">
        <f t="shared" si="54"/>
        <v>0</v>
      </c>
      <c r="M173" s="54">
        <f t="shared" si="54"/>
        <v>0</v>
      </c>
      <c r="N173" s="54">
        <f t="shared" si="54"/>
        <v>0</v>
      </c>
      <c r="O173" s="54">
        <f t="shared" si="54"/>
        <v>0</v>
      </c>
      <c r="P173" s="54">
        <f t="shared" si="54"/>
        <v>0</v>
      </c>
      <c r="Q173" s="54">
        <f t="shared" si="54"/>
        <v>2970.4</v>
      </c>
    </row>
    <row r="174" spans="1:17" s="2" customFormat="1" ht="37.5">
      <c r="A174" s="1"/>
      <c r="B174" s="24" t="s">
        <v>1119</v>
      </c>
      <c r="C174" s="24" t="s">
        <v>1206</v>
      </c>
      <c r="D174" s="24"/>
      <c r="E174" s="19" t="s">
        <v>552</v>
      </c>
      <c r="F174" s="50">
        <f>G174+J174</f>
        <v>2970.4</v>
      </c>
      <c r="G174" s="50">
        <v>2970.4</v>
      </c>
      <c r="H174" s="50">
        <v>1850.4</v>
      </c>
      <c r="I174" s="50">
        <v>406.7</v>
      </c>
      <c r="J174" s="50"/>
      <c r="K174" s="50">
        <f>L174+O174</f>
        <v>0</v>
      </c>
      <c r="L174" s="50"/>
      <c r="M174" s="50"/>
      <c r="N174" s="50"/>
      <c r="O174" s="50"/>
      <c r="P174" s="50"/>
      <c r="Q174" s="50">
        <f>F174+K174</f>
        <v>2970.4</v>
      </c>
    </row>
    <row r="175" spans="1:17" s="2" customFormat="1" ht="56.25">
      <c r="A175" s="1"/>
      <c r="B175" s="114" t="s">
        <v>1214</v>
      </c>
      <c r="C175" s="118" t="s">
        <v>553</v>
      </c>
      <c r="D175" s="118" t="s">
        <v>325</v>
      </c>
      <c r="E175" s="25" t="s">
        <v>554</v>
      </c>
      <c r="F175" s="50">
        <f>G175+J175</f>
        <v>2970.4</v>
      </c>
      <c r="G175" s="50">
        <v>2970.4</v>
      </c>
      <c r="H175" s="50">
        <v>1850.4</v>
      </c>
      <c r="I175" s="50">
        <v>406.7</v>
      </c>
      <c r="J175" s="50"/>
      <c r="K175" s="50">
        <f>L175+O175</f>
        <v>0</v>
      </c>
      <c r="L175" s="50"/>
      <c r="M175" s="50"/>
      <c r="N175" s="50"/>
      <c r="O175" s="50"/>
      <c r="P175" s="50"/>
      <c r="Q175" s="50">
        <f>F175+K175</f>
        <v>2970.4</v>
      </c>
    </row>
    <row r="176" spans="1:17" s="2" customFormat="1" ht="44.25" customHeight="1">
      <c r="A176" s="1"/>
      <c r="B176" s="29" t="s">
        <v>845</v>
      </c>
      <c r="C176" s="20"/>
      <c r="D176" s="26"/>
      <c r="E176" s="21" t="s">
        <v>507</v>
      </c>
      <c r="F176" s="49">
        <f aca="true" t="shared" si="55" ref="F176:Q176">F177</f>
        <v>23227.4</v>
      </c>
      <c r="G176" s="49">
        <f t="shared" si="55"/>
        <v>23227.4</v>
      </c>
      <c r="H176" s="49">
        <f t="shared" si="55"/>
        <v>15998.7</v>
      </c>
      <c r="I176" s="49">
        <f t="shared" si="55"/>
        <v>1739.6999999999998</v>
      </c>
      <c r="J176" s="49">
        <f t="shared" si="55"/>
        <v>0</v>
      </c>
      <c r="K176" s="49">
        <f t="shared" si="55"/>
        <v>5317.5</v>
      </c>
      <c r="L176" s="49">
        <f t="shared" si="55"/>
        <v>646.8000000000001</v>
      </c>
      <c r="M176" s="49">
        <f t="shared" si="55"/>
        <v>404</v>
      </c>
      <c r="N176" s="49">
        <f t="shared" si="55"/>
        <v>67.9</v>
      </c>
      <c r="O176" s="49">
        <f t="shared" si="55"/>
        <v>4670.7</v>
      </c>
      <c r="P176" s="49">
        <f t="shared" si="55"/>
        <v>4670.7</v>
      </c>
      <c r="Q176" s="49">
        <f t="shared" si="55"/>
        <v>28544.900000000005</v>
      </c>
    </row>
    <row r="177" spans="1:17" s="2" customFormat="1" ht="44.25" customHeight="1">
      <c r="A177" s="1"/>
      <c r="B177" s="29" t="s">
        <v>847</v>
      </c>
      <c r="C177" s="20"/>
      <c r="D177" s="26"/>
      <c r="E177" s="21" t="s">
        <v>1256</v>
      </c>
      <c r="F177" s="49">
        <f>F178+F180+F190+F194</f>
        <v>23227.4</v>
      </c>
      <c r="G177" s="49">
        <f aca="true" t="shared" si="56" ref="G177:Q177">G178+G180+G190+G194</f>
        <v>23227.4</v>
      </c>
      <c r="H177" s="49">
        <f t="shared" si="56"/>
        <v>15998.7</v>
      </c>
      <c r="I177" s="49">
        <f t="shared" si="56"/>
        <v>1739.6999999999998</v>
      </c>
      <c r="J177" s="49">
        <f t="shared" si="56"/>
        <v>0</v>
      </c>
      <c r="K177" s="49">
        <f t="shared" si="56"/>
        <v>5317.5</v>
      </c>
      <c r="L177" s="49">
        <f t="shared" si="56"/>
        <v>646.8000000000001</v>
      </c>
      <c r="M177" s="49">
        <f t="shared" si="56"/>
        <v>404</v>
      </c>
      <c r="N177" s="49">
        <f t="shared" si="56"/>
        <v>67.9</v>
      </c>
      <c r="O177" s="49">
        <f t="shared" si="56"/>
        <v>4670.7</v>
      </c>
      <c r="P177" s="49">
        <f t="shared" si="56"/>
        <v>4670.7</v>
      </c>
      <c r="Q177" s="49">
        <f t="shared" si="56"/>
        <v>28544.900000000005</v>
      </c>
    </row>
    <row r="178" spans="1:17" s="2" customFormat="1" ht="23.25" customHeight="1">
      <c r="A178" s="1"/>
      <c r="B178" s="29" t="s">
        <v>555</v>
      </c>
      <c r="C178" s="20" t="s">
        <v>651</v>
      </c>
      <c r="D178" s="26"/>
      <c r="E178" s="30" t="s">
        <v>652</v>
      </c>
      <c r="F178" s="49">
        <f aca="true" t="shared" si="57" ref="F178:Q178">F179</f>
        <v>768.9</v>
      </c>
      <c r="G178" s="49">
        <f t="shared" si="57"/>
        <v>768.9</v>
      </c>
      <c r="H178" s="49">
        <f t="shared" si="57"/>
        <v>594.5</v>
      </c>
      <c r="I178" s="49">
        <f t="shared" si="57"/>
        <v>0</v>
      </c>
      <c r="J178" s="49">
        <f t="shared" si="57"/>
        <v>0</v>
      </c>
      <c r="K178" s="49">
        <f t="shared" si="57"/>
        <v>0</v>
      </c>
      <c r="L178" s="49">
        <f t="shared" si="57"/>
        <v>0</v>
      </c>
      <c r="M178" s="49">
        <f t="shared" si="57"/>
        <v>0</v>
      </c>
      <c r="N178" s="49">
        <f t="shared" si="57"/>
        <v>0</v>
      </c>
      <c r="O178" s="49">
        <f t="shared" si="57"/>
        <v>0</v>
      </c>
      <c r="P178" s="49">
        <f t="shared" si="57"/>
        <v>0</v>
      </c>
      <c r="Q178" s="49">
        <f t="shared" si="57"/>
        <v>768.9</v>
      </c>
    </row>
    <row r="179" spans="1:17" s="2" customFormat="1" ht="56.25">
      <c r="A179" s="1"/>
      <c r="B179" s="24" t="s">
        <v>36</v>
      </c>
      <c r="C179" s="24" t="s">
        <v>37</v>
      </c>
      <c r="D179" s="46" t="s">
        <v>648</v>
      </c>
      <c r="E179" s="22" t="s">
        <v>38</v>
      </c>
      <c r="F179" s="50">
        <f>G179+J179</f>
        <v>768.9</v>
      </c>
      <c r="G179" s="50">
        <v>768.9</v>
      </c>
      <c r="H179" s="50">
        <v>594.5</v>
      </c>
      <c r="I179" s="50"/>
      <c r="J179" s="50"/>
      <c r="K179" s="50">
        <f>L179+O179</f>
        <v>0</v>
      </c>
      <c r="L179" s="50"/>
      <c r="M179" s="50"/>
      <c r="N179" s="50"/>
      <c r="O179" s="50"/>
      <c r="P179" s="50"/>
      <c r="Q179" s="50">
        <f>F179+K179</f>
        <v>768.9</v>
      </c>
    </row>
    <row r="180" spans="1:17" s="2" customFormat="1" ht="20.25">
      <c r="A180" s="1"/>
      <c r="B180" s="29" t="s">
        <v>556</v>
      </c>
      <c r="C180" s="29" t="s">
        <v>557</v>
      </c>
      <c r="D180" s="47"/>
      <c r="E180" s="21" t="s">
        <v>558</v>
      </c>
      <c r="F180" s="49">
        <f aca="true" t="shared" si="58" ref="F180:Q180">F181+F182+F183+F185</f>
        <v>12632.2</v>
      </c>
      <c r="G180" s="49">
        <f t="shared" si="58"/>
        <v>12632.2</v>
      </c>
      <c r="H180" s="49">
        <f t="shared" si="58"/>
        <v>7877.6</v>
      </c>
      <c r="I180" s="49">
        <f t="shared" si="58"/>
        <v>1180.1</v>
      </c>
      <c r="J180" s="49">
        <f t="shared" si="58"/>
        <v>0</v>
      </c>
      <c r="K180" s="49">
        <f t="shared" si="58"/>
        <v>4608.5</v>
      </c>
      <c r="L180" s="49">
        <f t="shared" si="58"/>
        <v>130</v>
      </c>
      <c r="M180" s="49">
        <f t="shared" si="58"/>
        <v>0</v>
      </c>
      <c r="N180" s="49">
        <f t="shared" si="58"/>
        <v>58</v>
      </c>
      <c r="O180" s="49">
        <f t="shared" si="58"/>
        <v>4478.5</v>
      </c>
      <c r="P180" s="49">
        <f t="shared" si="58"/>
        <v>4478.5</v>
      </c>
      <c r="Q180" s="49">
        <f t="shared" si="58"/>
        <v>17240.7</v>
      </c>
    </row>
    <row r="181" spans="1:17" s="2" customFormat="1" ht="18.75">
      <c r="A181" s="1"/>
      <c r="B181" s="24" t="s">
        <v>1120</v>
      </c>
      <c r="C181" s="24" t="s">
        <v>1257</v>
      </c>
      <c r="D181" s="46" t="s">
        <v>1259</v>
      </c>
      <c r="E181" s="22" t="s">
        <v>283</v>
      </c>
      <c r="F181" s="50">
        <f>G181+J181</f>
        <v>6429.4</v>
      </c>
      <c r="G181" s="50">
        <v>6429.4</v>
      </c>
      <c r="H181" s="50">
        <v>4730.7</v>
      </c>
      <c r="I181" s="50">
        <v>545.8</v>
      </c>
      <c r="J181" s="50"/>
      <c r="K181" s="50">
        <f>L181+O181</f>
        <v>60</v>
      </c>
      <c r="L181" s="50">
        <v>35</v>
      </c>
      <c r="M181" s="50"/>
      <c r="N181" s="50">
        <v>15</v>
      </c>
      <c r="O181" s="50">
        <v>25</v>
      </c>
      <c r="P181" s="50">
        <v>25</v>
      </c>
      <c r="Q181" s="50">
        <f>F181+K181</f>
        <v>6489.4</v>
      </c>
    </row>
    <row r="182" spans="1:17" s="2" customFormat="1" ht="18.75">
      <c r="A182" s="1"/>
      <c r="B182" s="24" t="s">
        <v>182</v>
      </c>
      <c r="C182" s="24" t="s">
        <v>458</v>
      </c>
      <c r="D182" s="24" t="s">
        <v>1259</v>
      </c>
      <c r="E182" s="19" t="s">
        <v>461</v>
      </c>
      <c r="F182" s="50">
        <f>G182+J182</f>
        <v>1141.9</v>
      </c>
      <c r="G182" s="50">
        <v>1141.9</v>
      </c>
      <c r="H182" s="50">
        <v>796.3</v>
      </c>
      <c r="I182" s="50">
        <v>105.6</v>
      </c>
      <c r="J182" s="50"/>
      <c r="K182" s="50">
        <f>L182+O182</f>
        <v>15</v>
      </c>
      <c r="L182" s="50">
        <v>15</v>
      </c>
      <c r="M182" s="50"/>
      <c r="N182" s="50"/>
      <c r="O182" s="50"/>
      <c r="P182" s="50"/>
      <c r="Q182" s="50">
        <f>F182+K182</f>
        <v>1156.9</v>
      </c>
    </row>
    <row r="183" spans="1:17" s="2" customFormat="1" ht="43.5" customHeight="1">
      <c r="A183" s="1"/>
      <c r="B183" s="24" t="s">
        <v>183</v>
      </c>
      <c r="C183" s="24" t="s">
        <v>1258</v>
      </c>
      <c r="D183" s="46" t="s">
        <v>967</v>
      </c>
      <c r="E183" s="22" t="s">
        <v>462</v>
      </c>
      <c r="F183" s="50">
        <f>G183+J183</f>
        <v>2583.2</v>
      </c>
      <c r="G183" s="50">
        <v>2583.2</v>
      </c>
      <c r="H183" s="50">
        <v>1589.1</v>
      </c>
      <c r="I183" s="50">
        <v>528.7</v>
      </c>
      <c r="J183" s="50"/>
      <c r="K183" s="50">
        <f>L183+O183</f>
        <v>4233.5</v>
      </c>
      <c r="L183" s="50">
        <v>80</v>
      </c>
      <c r="M183" s="50"/>
      <c r="N183" s="50">
        <v>43</v>
      </c>
      <c r="O183" s="50">
        <v>4153.5</v>
      </c>
      <c r="P183" s="50">
        <v>4153.5</v>
      </c>
      <c r="Q183" s="50">
        <f>F183+K183</f>
        <v>6816.7</v>
      </c>
    </row>
    <row r="184" spans="1:17" s="2" customFormat="1" ht="18.75" hidden="1">
      <c r="A184" s="1"/>
      <c r="B184" s="24" t="s">
        <v>454</v>
      </c>
      <c r="C184" s="24" t="s">
        <v>455</v>
      </c>
      <c r="D184" s="46" t="s">
        <v>995</v>
      </c>
      <c r="E184" s="22" t="s">
        <v>965</v>
      </c>
      <c r="F184" s="50">
        <f>G184+J184</f>
        <v>0</v>
      </c>
      <c r="G184" s="50"/>
      <c r="H184" s="50"/>
      <c r="I184" s="50"/>
      <c r="J184" s="50"/>
      <c r="K184" s="50">
        <f>L184+O184</f>
        <v>0</v>
      </c>
      <c r="L184" s="50"/>
      <c r="M184" s="50"/>
      <c r="N184" s="50"/>
      <c r="O184" s="50"/>
      <c r="P184" s="50"/>
      <c r="Q184" s="50">
        <f>F184+K184</f>
        <v>0</v>
      </c>
    </row>
    <row r="185" spans="1:17" s="2" customFormat="1" ht="18.75">
      <c r="A185" s="1"/>
      <c r="B185" s="24" t="s">
        <v>184</v>
      </c>
      <c r="C185" s="24" t="s">
        <v>460</v>
      </c>
      <c r="D185" s="46"/>
      <c r="E185" s="22" t="s">
        <v>237</v>
      </c>
      <c r="F185" s="50">
        <f aca="true" t="shared" si="59" ref="F185:Q185">F186+F187+F188+F189</f>
        <v>2477.7</v>
      </c>
      <c r="G185" s="50">
        <f t="shared" si="59"/>
        <v>2477.7</v>
      </c>
      <c r="H185" s="50">
        <f t="shared" si="59"/>
        <v>761.5</v>
      </c>
      <c r="I185" s="50">
        <f t="shared" si="59"/>
        <v>0</v>
      </c>
      <c r="J185" s="50">
        <f t="shared" si="59"/>
        <v>0</v>
      </c>
      <c r="K185" s="50">
        <f t="shared" si="59"/>
        <v>300</v>
      </c>
      <c r="L185" s="50">
        <f t="shared" si="59"/>
        <v>0</v>
      </c>
      <c r="M185" s="50">
        <f t="shared" si="59"/>
        <v>0</v>
      </c>
      <c r="N185" s="50">
        <f t="shared" si="59"/>
        <v>0</v>
      </c>
      <c r="O185" s="50">
        <f t="shared" si="59"/>
        <v>300</v>
      </c>
      <c r="P185" s="50">
        <f t="shared" si="59"/>
        <v>300</v>
      </c>
      <c r="Q185" s="50">
        <f t="shared" si="59"/>
        <v>2777.7</v>
      </c>
    </row>
    <row r="186" spans="1:17" s="2" customFormat="1" ht="37.5">
      <c r="A186" s="1"/>
      <c r="B186" s="114" t="s">
        <v>551</v>
      </c>
      <c r="C186" s="118" t="s">
        <v>1013</v>
      </c>
      <c r="D186" s="120" t="s">
        <v>459</v>
      </c>
      <c r="E186" s="121" t="s">
        <v>1012</v>
      </c>
      <c r="F186" s="50">
        <f>G186+J186</f>
        <v>952.3</v>
      </c>
      <c r="G186" s="50">
        <v>952.3</v>
      </c>
      <c r="H186" s="50">
        <v>761.5</v>
      </c>
      <c r="I186" s="50"/>
      <c r="J186" s="50"/>
      <c r="K186" s="50">
        <f>L186+O186</f>
        <v>0</v>
      </c>
      <c r="L186" s="50"/>
      <c r="M186" s="50"/>
      <c r="N186" s="50"/>
      <c r="O186" s="50"/>
      <c r="P186" s="50"/>
      <c r="Q186" s="50">
        <f>F186+K186</f>
        <v>952.3</v>
      </c>
    </row>
    <row r="187" spans="1:17" s="2" customFormat="1" ht="56.25">
      <c r="A187" s="1"/>
      <c r="B187" s="114" t="s">
        <v>551</v>
      </c>
      <c r="C187" s="118" t="s">
        <v>1013</v>
      </c>
      <c r="D187" s="120" t="s">
        <v>459</v>
      </c>
      <c r="E187" s="121" t="s">
        <v>809</v>
      </c>
      <c r="F187" s="50">
        <f>G187+J187</f>
        <v>1155.4</v>
      </c>
      <c r="G187" s="50">
        <v>1155.4</v>
      </c>
      <c r="H187" s="50"/>
      <c r="I187" s="50"/>
      <c r="J187" s="50"/>
      <c r="K187" s="50">
        <f>L187+O187</f>
        <v>300</v>
      </c>
      <c r="L187" s="50"/>
      <c r="M187" s="50"/>
      <c r="N187" s="50"/>
      <c r="O187" s="50">
        <v>300</v>
      </c>
      <c r="P187" s="50">
        <v>300</v>
      </c>
      <c r="Q187" s="50">
        <f>F187+K187</f>
        <v>1455.4</v>
      </c>
    </row>
    <row r="188" spans="1:17" s="2" customFormat="1" ht="37.5">
      <c r="A188" s="1"/>
      <c r="B188" s="114" t="s">
        <v>348</v>
      </c>
      <c r="C188" s="118" t="s">
        <v>810</v>
      </c>
      <c r="D188" s="120" t="s">
        <v>459</v>
      </c>
      <c r="E188" s="121" t="s">
        <v>1004</v>
      </c>
      <c r="F188" s="50">
        <f>G188+J188</f>
        <v>70</v>
      </c>
      <c r="G188" s="50">
        <v>70</v>
      </c>
      <c r="H188" s="50"/>
      <c r="I188" s="50"/>
      <c r="J188" s="50"/>
      <c r="K188" s="50">
        <f>L188+O188</f>
        <v>0</v>
      </c>
      <c r="L188" s="50"/>
      <c r="M188" s="50"/>
      <c r="N188" s="50"/>
      <c r="O188" s="50"/>
      <c r="P188" s="50"/>
      <c r="Q188" s="50">
        <f>F188+K188</f>
        <v>70</v>
      </c>
    </row>
    <row r="189" spans="1:17" s="2" customFormat="1" ht="37.5">
      <c r="A189" s="1"/>
      <c r="B189" s="114" t="s">
        <v>349</v>
      </c>
      <c r="C189" s="118" t="s">
        <v>810</v>
      </c>
      <c r="D189" s="120" t="s">
        <v>459</v>
      </c>
      <c r="E189" s="121" t="s">
        <v>1005</v>
      </c>
      <c r="F189" s="50">
        <f>G189+J189</f>
        <v>300</v>
      </c>
      <c r="G189" s="50">
        <v>300</v>
      </c>
      <c r="H189" s="50"/>
      <c r="I189" s="50"/>
      <c r="J189" s="50"/>
      <c r="K189" s="50">
        <f>L189+O189</f>
        <v>0</v>
      </c>
      <c r="L189" s="50"/>
      <c r="M189" s="50"/>
      <c r="N189" s="50"/>
      <c r="O189" s="50"/>
      <c r="P189" s="50"/>
      <c r="Q189" s="50">
        <f>F189+K189</f>
        <v>300</v>
      </c>
    </row>
    <row r="190" spans="1:17" s="2" customFormat="1" ht="24.75" customHeight="1">
      <c r="A190" s="1"/>
      <c r="B190" s="29" t="s">
        <v>559</v>
      </c>
      <c r="C190" s="29" t="s">
        <v>393</v>
      </c>
      <c r="D190" s="47"/>
      <c r="E190" s="21" t="s">
        <v>560</v>
      </c>
      <c r="F190" s="49">
        <f aca="true" t="shared" si="60" ref="F190:Q190">F191</f>
        <v>9826.300000000001</v>
      </c>
      <c r="G190" s="49">
        <f t="shared" si="60"/>
        <v>9826.300000000001</v>
      </c>
      <c r="H190" s="49">
        <f t="shared" si="60"/>
        <v>7526.6</v>
      </c>
      <c r="I190" s="49">
        <f t="shared" si="60"/>
        <v>559.6</v>
      </c>
      <c r="J190" s="49">
        <f t="shared" si="60"/>
        <v>0</v>
      </c>
      <c r="K190" s="49">
        <f t="shared" si="60"/>
        <v>516.8000000000001</v>
      </c>
      <c r="L190" s="49">
        <f t="shared" si="60"/>
        <v>516.8000000000001</v>
      </c>
      <c r="M190" s="49">
        <f t="shared" si="60"/>
        <v>404</v>
      </c>
      <c r="N190" s="49">
        <f t="shared" si="60"/>
        <v>9.9</v>
      </c>
      <c r="O190" s="49">
        <f t="shared" si="60"/>
        <v>0</v>
      </c>
      <c r="P190" s="49">
        <f t="shared" si="60"/>
        <v>0</v>
      </c>
      <c r="Q190" s="49">
        <f t="shared" si="60"/>
        <v>10343.1</v>
      </c>
    </row>
    <row r="191" spans="1:17" s="2" customFormat="1" ht="81" customHeight="1">
      <c r="A191" s="1"/>
      <c r="B191" s="24" t="s">
        <v>305</v>
      </c>
      <c r="C191" s="24" t="s">
        <v>306</v>
      </c>
      <c r="D191" s="46"/>
      <c r="E191" s="22" t="s">
        <v>465</v>
      </c>
      <c r="F191" s="50">
        <f aca="true" t="shared" si="61" ref="F191:Q191">F192+F193</f>
        <v>9826.300000000001</v>
      </c>
      <c r="G191" s="50">
        <f t="shared" si="61"/>
        <v>9826.300000000001</v>
      </c>
      <c r="H191" s="50">
        <f t="shared" si="61"/>
        <v>7526.6</v>
      </c>
      <c r="I191" s="50">
        <f t="shared" si="61"/>
        <v>559.6</v>
      </c>
      <c r="J191" s="50">
        <f t="shared" si="61"/>
        <v>0</v>
      </c>
      <c r="K191" s="50">
        <f t="shared" si="61"/>
        <v>516.8000000000001</v>
      </c>
      <c r="L191" s="50">
        <f t="shared" si="61"/>
        <v>516.8000000000001</v>
      </c>
      <c r="M191" s="50">
        <f t="shared" si="61"/>
        <v>404</v>
      </c>
      <c r="N191" s="50">
        <f t="shared" si="61"/>
        <v>9.9</v>
      </c>
      <c r="O191" s="50">
        <f t="shared" si="61"/>
        <v>0</v>
      </c>
      <c r="P191" s="50">
        <f t="shared" si="61"/>
        <v>0</v>
      </c>
      <c r="Q191" s="50">
        <f t="shared" si="61"/>
        <v>10343.1</v>
      </c>
    </row>
    <row r="192" spans="1:17" s="2" customFormat="1" ht="75">
      <c r="A192" s="1"/>
      <c r="B192" s="114" t="s">
        <v>1006</v>
      </c>
      <c r="C192" s="118" t="s">
        <v>306</v>
      </c>
      <c r="D192" s="120" t="s">
        <v>995</v>
      </c>
      <c r="E192" s="121" t="s">
        <v>463</v>
      </c>
      <c r="F192" s="50">
        <f>G192+J192</f>
        <v>8080.6</v>
      </c>
      <c r="G192" s="50">
        <v>8080.6</v>
      </c>
      <c r="H192" s="50">
        <v>6133.5</v>
      </c>
      <c r="I192" s="50">
        <v>524.7</v>
      </c>
      <c r="J192" s="50"/>
      <c r="K192" s="50">
        <f>L192+O192</f>
        <v>454.1</v>
      </c>
      <c r="L192" s="50">
        <v>454.1</v>
      </c>
      <c r="M192" s="50">
        <v>352.6</v>
      </c>
      <c r="N192" s="50">
        <v>9.9</v>
      </c>
      <c r="O192" s="50"/>
      <c r="P192" s="50"/>
      <c r="Q192" s="50">
        <f>F192+K192</f>
        <v>8534.7</v>
      </c>
    </row>
    <row r="193" spans="1:17" s="2" customFormat="1" ht="75">
      <c r="A193" s="1"/>
      <c r="B193" s="114" t="s">
        <v>1006</v>
      </c>
      <c r="C193" s="118" t="s">
        <v>306</v>
      </c>
      <c r="D193" s="120" t="s">
        <v>995</v>
      </c>
      <c r="E193" s="121" t="s">
        <v>464</v>
      </c>
      <c r="F193" s="50">
        <f>G193+J193</f>
        <v>1745.7</v>
      </c>
      <c r="G193" s="50">
        <v>1745.7</v>
      </c>
      <c r="H193" s="50">
        <v>1393.1</v>
      </c>
      <c r="I193" s="50">
        <v>34.9</v>
      </c>
      <c r="J193" s="50"/>
      <c r="K193" s="50">
        <f>L193+O193</f>
        <v>62.7</v>
      </c>
      <c r="L193" s="50">
        <v>62.7</v>
      </c>
      <c r="M193" s="50">
        <v>51.4</v>
      </c>
      <c r="N193" s="50"/>
      <c r="O193" s="50"/>
      <c r="P193" s="50"/>
      <c r="Q193" s="50">
        <f>F193+K193</f>
        <v>1808.4</v>
      </c>
    </row>
    <row r="194" spans="1:17" s="2" customFormat="1" ht="20.25">
      <c r="A194" s="1"/>
      <c r="B194" s="29" t="s">
        <v>326</v>
      </c>
      <c r="C194" s="29" t="s">
        <v>383</v>
      </c>
      <c r="D194" s="47"/>
      <c r="E194" s="21" t="s">
        <v>384</v>
      </c>
      <c r="F194" s="49">
        <f>F195+F197</f>
        <v>0</v>
      </c>
      <c r="G194" s="49">
        <f aca="true" t="shared" si="62" ref="G194:Q194">G195+G197</f>
        <v>0</v>
      </c>
      <c r="H194" s="49">
        <f t="shared" si="62"/>
        <v>0</v>
      </c>
      <c r="I194" s="49">
        <f t="shared" si="62"/>
        <v>0</v>
      </c>
      <c r="J194" s="49">
        <f t="shared" si="62"/>
        <v>0</v>
      </c>
      <c r="K194" s="49">
        <f t="shared" si="62"/>
        <v>192.2</v>
      </c>
      <c r="L194" s="49">
        <f t="shared" si="62"/>
        <v>0</v>
      </c>
      <c r="M194" s="49">
        <f t="shared" si="62"/>
        <v>0</v>
      </c>
      <c r="N194" s="49">
        <f t="shared" si="62"/>
        <v>0</v>
      </c>
      <c r="O194" s="49">
        <f t="shared" si="62"/>
        <v>192.2</v>
      </c>
      <c r="P194" s="49">
        <f t="shared" si="62"/>
        <v>192.2</v>
      </c>
      <c r="Q194" s="49">
        <f t="shared" si="62"/>
        <v>192.2</v>
      </c>
    </row>
    <row r="195" spans="1:17" s="2" customFormat="1" ht="37.5">
      <c r="A195" s="1"/>
      <c r="B195" s="24" t="s">
        <v>327</v>
      </c>
      <c r="C195" s="24" t="s">
        <v>1169</v>
      </c>
      <c r="D195" s="46" t="s">
        <v>740</v>
      </c>
      <c r="E195" s="22" t="s">
        <v>328</v>
      </c>
      <c r="F195" s="50">
        <f aca="true" t="shared" si="63" ref="F195:Q195">F196</f>
        <v>0</v>
      </c>
      <c r="G195" s="50">
        <f t="shared" si="63"/>
        <v>0</v>
      </c>
      <c r="H195" s="50">
        <f t="shared" si="63"/>
        <v>0</v>
      </c>
      <c r="I195" s="50">
        <f t="shared" si="63"/>
        <v>0</v>
      </c>
      <c r="J195" s="50">
        <f t="shared" si="63"/>
        <v>0</v>
      </c>
      <c r="K195" s="50">
        <f t="shared" si="63"/>
        <v>92.2</v>
      </c>
      <c r="L195" s="50">
        <f t="shared" si="63"/>
        <v>0</v>
      </c>
      <c r="M195" s="50">
        <f t="shared" si="63"/>
        <v>0</v>
      </c>
      <c r="N195" s="50">
        <f t="shared" si="63"/>
        <v>0</v>
      </c>
      <c r="O195" s="50">
        <f t="shared" si="63"/>
        <v>92.2</v>
      </c>
      <c r="P195" s="50">
        <f t="shared" si="63"/>
        <v>92.2</v>
      </c>
      <c r="Q195" s="50">
        <f t="shared" si="63"/>
        <v>92.2</v>
      </c>
    </row>
    <row r="196" spans="1:17" s="2" customFormat="1" ht="37.5">
      <c r="A196" s="1"/>
      <c r="B196" s="114" t="s">
        <v>329</v>
      </c>
      <c r="C196" s="118" t="s">
        <v>330</v>
      </c>
      <c r="D196" s="120" t="s">
        <v>740</v>
      </c>
      <c r="E196" s="121" t="s">
        <v>331</v>
      </c>
      <c r="F196" s="50">
        <f>G196+J196</f>
        <v>0</v>
      </c>
      <c r="G196" s="50"/>
      <c r="H196" s="50"/>
      <c r="I196" s="50"/>
      <c r="J196" s="50"/>
      <c r="K196" s="50">
        <f>L196+O196</f>
        <v>92.2</v>
      </c>
      <c r="L196" s="50"/>
      <c r="M196" s="50"/>
      <c r="N196" s="50"/>
      <c r="O196" s="50">
        <v>92.2</v>
      </c>
      <c r="P196" s="50">
        <v>92.2</v>
      </c>
      <c r="Q196" s="50">
        <f>F196+K196</f>
        <v>92.2</v>
      </c>
    </row>
    <row r="197" spans="1:17" s="2" customFormat="1" ht="45" customHeight="1">
      <c r="A197" s="1"/>
      <c r="B197" s="24" t="s">
        <v>343</v>
      </c>
      <c r="C197" s="24" t="s">
        <v>344</v>
      </c>
      <c r="D197" s="46" t="s">
        <v>740</v>
      </c>
      <c r="E197" s="22" t="s">
        <v>345</v>
      </c>
      <c r="F197" s="50">
        <f>G197+J197</f>
        <v>0</v>
      </c>
      <c r="G197" s="50"/>
      <c r="H197" s="50"/>
      <c r="I197" s="50"/>
      <c r="J197" s="50"/>
      <c r="K197" s="50">
        <f>L197+O197</f>
        <v>100</v>
      </c>
      <c r="L197" s="50"/>
      <c r="M197" s="50"/>
      <c r="N197" s="50"/>
      <c r="O197" s="50">
        <v>100</v>
      </c>
      <c r="P197" s="50">
        <v>100</v>
      </c>
      <c r="Q197" s="50">
        <f>F197+K197</f>
        <v>100</v>
      </c>
    </row>
    <row r="198" spans="1:17" s="2" customFormat="1" ht="52.5" customHeight="1">
      <c r="A198" s="1"/>
      <c r="B198" s="29" t="s">
        <v>457</v>
      </c>
      <c r="C198" s="20"/>
      <c r="D198" s="26"/>
      <c r="E198" s="21" t="s">
        <v>15</v>
      </c>
      <c r="F198" s="49">
        <f aca="true" t="shared" si="64" ref="F198:Q198">F199</f>
        <v>12881</v>
      </c>
      <c r="G198" s="49">
        <f t="shared" si="64"/>
        <v>12881</v>
      </c>
      <c r="H198" s="49">
        <f t="shared" si="64"/>
        <v>7625.6</v>
      </c>
      <c r="I198" s="49">
        <f t="shared" si="64"/>
        <v>1002.9000000000001</v>
      </c>
      <c r="J198" s="49">
        <f t="shared" si="64"/>
        <v>0</v>
      </c>
      <c r="K198" s="49">
        <f t="shared" si="64"/>
        <v>4908.4</v>
      </c>
      <c r="L198" s="49">
        <f t="shared" si="64"/>
        <v>975</v>
      </c>
      <c r="M198" s="49">
        <f t="shared" si="64"/>
        <v>200</v>
      </c>
      <c r="N198" s="49">
        <f t="shared" si="64"/>
        <v>461</v>
      </c>
      <c r="O198" s="49">
        <f t="shared" si="64"/>
        <v>3933.3999999999996</v>
      </c>
      <c r="P198" s="49">
        <f t="shared" si="64"/>
        <v>3933.3999999999996</v>
      </c>
      <c r="Q198" s="49">
        <f t="shared" si="64"/>
        <v>17789.4</v>
      </c>
    </row>
    <row r="199" spans="1:17" s="2" customFormat="1" ht="51.75" customHeight="1">
      <c r="A199" s="1"/>
      <c r="B199" s="29" t="s">
        <v>1104</v>
      </c>
      <c r="C199" s="20"/>
      <c r="D199" s="26"/>
      <c r="E199" s="21" t="s">
        <v>15</v>
      </c>
      <c r="F199" s="49">
        <f>F200+F202+F213+F229</f>
        <v>12881</v>
      </c>
      <c r="G199" s="49">
        <f>G200+G202+G213+G229</f>
        <v>12881</v>
      </c>
      <c r="H199" s="49">
        <f aca="true" t="shared" si="65" ref="H199:Q199">H200+H202+H213+H229</f>
        <v>7625.6</v>
      </c>
      <c r="I199" s="49">
        <f t="shared" si="65"/>
        <v>1002.9000000000001</v>
      </c>
      <c r="J199" s="49">
        <f t="shared" si="65"/>
        <v>0</v>
      </c>
      <c r="K199" s="49">
        <f t="shared" si="65"/>
        <v>4908.4</v>
      </c>
      <c r="L199" s="49">
        <f t="shared" si="65"/>
        <v>975</v>
      </c>
      <c r="M199" s="49">
        <f t="shared" si="65"/>
        <v>200</v>
      </c>
      <c r="N199" s="49">
        <f t="shared" si="65"/>
        <v>461</v>
      </c>
      <c r="O199" s="49">
        <f t="shared" si="65"/>
        <v>3933.3999999999996</v>
      </c>
      <c r="P199" s="49">
        <f t="shared" si="65"/>
        <v>3933.3999999999996</v>
      </c>
      <c r="Q199" s="49">
        <f t="shared" si="65"/>
        <v>17789.4</v>
      </c>
    </row>
    <row r="200" spans="1:17" s="2" customFormat="1" ht="27.75" customHeight="1">
      <c r="A200" s="1"/>
      <c r="B200" s="29" t="s">
        <v>561</v>
      </c>
      <c r="C200" s="20" t="s">
        <v>651</v>
      </c>
      <c r="D200" s="26"/>
      <c r="E200" s="30" t="s">
        <v>652</v>
      </c>
      <c r="F200" s="49">
        <f aca="true" t="shared" si="66" ref="F200:Q200">F201</f>
        <v>1000.4</v>
      </c>
      <c r="G200" s="49">
        <f t="shared" si="66"/>
        <v>1000.4</v>
      </c>
      <c r="H200" s="49">
        <f t="shared" si="66"/>
        <v>777.1</v>
      </c>
      <c r="I200" s="49">
        <f t="shared" si="66"/>
        <v>0</v>
      </c>
      <c r="J200" s="49">
        <f t="shared" si="66"/>
        <v>0</v>
      </c>
      <c r="K200" s="49">
        <f t="shared" si="66"/>
        <v>0</v>
      </c>
      <c r="L200" s="49">
        <f t="shared" si="66"/>
        <v>0</v>
      </c>
      <c r="M200" s="49">
        <f t="shared" si="66"/>
        <v>0</v>
      </c>
      <c r="N200" s="49">
        <f t="shared" si="66"/>
        <v>0</v>
      </c>
      <c r="O200" s="49">
        <f t="shared" si="66"/>
        <v>0</v>
      </c>
      <c r="P200" s="49">
        <f t="shared" si="66"/>
        <v>0</v>
      </c>
      <c r="Q200" s="49">
        <f t="shared" si="66"/>
        <v>1000.4</v>
      </c>
    </row>
    <row r="201" spans="1:17" s="2" customFormat="1" ht="56.25">
      <c r="A201" s="1"/>
      <c r="B201" s="24" t="s">
        <v>39</v>
      </c>
      <c r="C201" s="24" t="s">
        <v>37</v>
      </c>
      <c r="D201" s="82" t="s">
        <v>648</v>
      </c>
      <c r="E201" s="22" t="s">
        <v>38</v>
      </c>
      <c r="F201" s="50">
        <f>G201+J201</f>
        <v>1000.4</v>
      </c>
      <c r="G201" s="50">
        <v>1000.4</v>
      </c>
      <c r="H201" s="50">
        <v>777.1</v>
      </c>
      <c r="I201" s="50"/>
      <c r="J201" s="50"/>
      <c r="K201" s="50">
        <f>L201+O201</f>
        <v>0</v>
      </c>
      <c r="L201" s="50"/>
      <c r="M201" s="50"/>
      <c r="N201" s="50"/>
      <c r="O201" s="50"/>
      <c r="P201" s="50"/>
      <c r="Q201" s="50">
        <f>F201+K201</f>
        <v>1000.4</v>
      </c>
    </row>
    <row r="202" spans="1:17" s="117" customFormat="1" ht="23.25" customHeight="1">
      <c r="A202" s="116"/>
      <c r="B202" s="29" t="s">
        <v>562</v>
      </c>
      <c r="C202" s="29" t="s">
        <v>499</v>
      </c>
      <c r="D202" s="26"/>
      <c r="E202" s="21" t="s">
        <v>500</v>
      </c>
      <c r="F202" s="49">
        <f aca="true" t="shared" si="67" ref="F202:Q202">F203</f>
        <v>2195.1</v>
      </c>
      <c r="G202" s="49">
        <f t="shared" si="67"/>
        <v>2195.1</v>
      </c>
      <c r="H202" s="49">
        <f t="shared" si="67"/>
        <v>848</v>
      </c>
      <c r="I202" s="49">
        <f t="shared" si="67"/>
        <v>0</v>
      </c>
      <c r="J202" s="49">
        <f t="shared" si="67"/>
        <v>0</v>
      </c>
      <c r="K202" s="49">
        <f t="shared" si="67"/>
        <v>0</v>
      </c>
      <c r="L202" s="49">
        <f t="shared" si="67"/>
        <v>0</v>
      </c>
      <c r="M202" s="49">
        <f t="shared" si="67"/>
        <v>0</v>
      </c>
      <c r="N202" s="49">
        <f t="shared" si="67"/>
        <v>0</v>
      </c>
      <c r="O202" s="49">
        <f t="shared" si="67"/>
        <v>0</v>
      </c>
      <c r="P202" s="49">
        <f t="shared" si="67"/>
        <v>0</v>
      </c>
      <c r="Q202" s="49">
        <f t="shared" si="67"/>
        <v>2195.1</v>
      </c>
    </row>
    <row r="203" spans="1:17" s="2" customFormat="1" ht="81">
      <c r="A203" s="1"/>
      <c r="B203" s="29" t="s">
        <v>563</v>
      </c>
      <c r="C203" s="29" t="s">
        <v>140</v>
      </c>
      <c r="D203" s="26"/>
      <c r="E203" s="21" t="s">
        <v>718</v>
      </c>
      <c r="F203" s="54">
        <f aca="true" t="shared" si="68" ref="F203:Q203">F204+F209+F212</f>
        <v>2195.1</v>
      </c>
      <c r="G203" s="54">
        <f t="shared" si="68"/>
        <v>2195.1</v>
      </c>
      <c r="H203" s="54">
        <f t="shared" si="68"/>
        <v>848</v>
      </c>
      <c r="I203" s="54">
        <f t="shared" si="68"/>
        <v>0</v>
      </c>
      <c r="J203" s="54">
        <f t="shared" si="68"/>
        <v>0</v>
      </c>
      <c r="K203" s="54">
        <f t="shared" si="68"/>
        <v>0</v>
      </c>
      <c r="L203" s="54">
        <f t="shared" si="68"/>
        <v>0</v>
      </c>
      <c r="M203" s="54">
        <f t="shared" si="68"/>
        <v>0</v>
      </c>
      <c r="N203" s="54">
        <f t="shared" si="68"/>
        <v>0</v>
      </c>
      <c r="O203" s="54">
        <f t="shared" si="68"/>
        <v>0</v>
      </c>
      <c r="P203" s="54">
        <f t="shared" si="68"/>
        <v>0</v>
      </c>
      <c r="Q203" s="54">
        <f t="shared" si="68"/>
        <v>2195.1</v>
      </c>
    </row>
    <row r="204" spans="1:17" s="2" customFormat="1" ht="37.5">
      <c r="A204" s="1"/>
      <c r="B204" s="24" t="s">
        <v>564</v>
      </c>
      <c r="C204" s="24" t="s">
        <v>565</v>
      </c>
      <c r="D204" s="82"/>
      <c r="E204" s="22" t="s">
        <v>1099</v>
      </c>
      <c r="F204" s="50">
        <f aca="true" t="shared" si="69" ref="F204:Q204">F205+F207+F208</f>
        <v>1094.5</v>
      </c>
      <c r="G204" s="50">
        <f t="shared" si="69"/>
        <v>1094.5</v>
      </c>
      <c r="H204" s="50">
        <f t="shared" si="69"/>
        <v>848</v>
      </c>
      <c r="I204" s="50">
        <f t="shared" si="69"/>
        <v>0</v>
      </c>
      <c r="J204" s="50">
        <f t="shared" si="69"/>
        <v>0</v>
      </c>
      <c r="K204" s="50">
        <f t="shared" si="69"/>
        <v>0</v>
      </c>
      <c r="L204" s="50">
        <f t="shared" si="69"/>
        <v>0</v>
      </c>
      <c r="M204" s="50">
        <f t="shared" si="69"/>
        <v>0</v>
      </c>
      <c r="N204" s="50">
        <f t="shared" si="69"/>
        <v>0</v>
      </c>
      <c r="O204" s="50">
        <f t="shared" si="69"/>
        <v>0</v>
      </c>
      <c r="P204" s="50">
        <f t="shared" si="69"/>
        <v>0</v>
      </c>
      <c r="Q204" s="50">
        <f t="shared" si="69"/>
        <v>1094.5</v>
      </c>
    </row>
    <row r="205" spans="1:17" s="2" customFormat="1" ht="37.5">
      <c r="A205" s="1"/>
      <c r="B205" s="114" t="s">
        <v>347</v>
      </c>
      <c r="C205" s="118" t="s">
        <v>802</v>
      </c>
      <c r="D205" s="118" t="s">
        <v>325</v>
      </c>
      <c r="E205" s="25" t="s">
        <v>803</v>
      </c>
      <c r="F205" s="50">
        <f>G205+J205</f>
        <v>1064.2</v>
      </c>
      <c r="G205" s="50">
        <v>1064.2</v>
      </c>
      <c r="H205" s="50">
        <v>848</v>
      </c>
      <c r="I205" s="50"/>
      <c r="J205" s="50"/>
      <c r="K205" s="50">
        <f>L205+O205</f>
        <v>0</v>
      </c>
      <c r="L205" s="50"/>
      <c r="M205" s="50"/>
      <c r="N205" s="50"/>
      <c r="O205" s="50"/>
      <c r="P205" s="50"/>
      <c r="Q205" s="50">
        <f>F205+K205</f>
        <v>1064.2</v>
      </c>
    </row>
    <row r="206" spans="1:17" s="2" customFormat="1" ht="52.5" customHeight="1" hidden="1">
      <c r="A206" s="1"/>
      <c r="B206" s="114" t="s">
        <v>1106</v>
      </c>
      <c r="C206" s="118" t="s">
        <v>1107</v>
      </c>
      <c r="D206" s="118" t="s">
        <v>325</v>
      </c>
      <c r="E206" s="25" t="s">
        <v>743</v>
      </c>
      <c r="F206" s="50">
        <f>G206+J206</f>
        <v>0</v>
      </c>
      <c r="G206" s="50"/>
      <c r="H206" s="50"/>
      <c r="I206" s="50"/>
      <c r="J206" s="50"/>
      <c r="K206" s="50">
        <f>L206+O206</f>
        <v>0</v>
      </c>
      <c r="L206" s="50"/>
      <c r="M206" s="50"/>
      <c r="N206" s="50"/>
      <c r="O206" s="50"/>
      <c r="P206" s="50"/>
      <c r="Q206" s="50">
        <f>F206+K206</f>
        <v>0</v>
      </c>
    </row>
    <row r="207" spans="1:17" s="2" customFormat="1" ht="37.5">
      <c r="A207" s="1"/>
      <c r="B207" s="114" t="s">
        <v>728</v>
      </c>
      <c r="C207" s="118" t="s">
        <v>804</v>
      </c>
      <c r="D207" s="118" t="s">
        <v>325</v>
      </c>
      <c r="E207" s="25" t="s">
        <v>1198</v>
      </c>
      <c r="F207" s="50">
        <f>G207+J207</f>
        <v>1.3</v>
      </c>
      <c r="G207" s="50">
        <v>1.3</v>
      </c>
      <c r="H207" s="50"/>
      <c r="I207" s="50"/>
      <c r="J207" s="50"/>
      <c r="K207" s="50">
        <f>L207+O207</f>
        <v>0</v>
      </c>
      <c r="L207" s="50"/>
      <c r="M207" s="50"/>
      <c r="N207" s="50"/>
      <c r="O207" s="50"/>
      <c r="P207" s="50"/>
      <c r="Q207" s="50">
        <f>F207+K207</f>
        <v>1.3</v>
      </c>
    </row>
    <row r="208" spans="1:17" s="2" customFormat="1" ht="37.5">
      <c r="A208" s="1"/>
      <c r="B208" s="114" t="s">
        <v>729</v>
      </c>
      <c r="C208" s="118" t="s">
        <v>805</v>
      </c>
      <c r="D208" s="118" t="s">
        <v>325</v>
      </c>
      <c r="E208" s="25" t="s">
        <v>569</v>
      </c>
      <c r="F208" s="50">
        <f>G208+J208</f>
        <v>29</v>
      </c>
      <c r="G208" s="50">
        <v>29</v>
      </c>
      <c r="H208" s="50"/>
      <c r="I208" s="50"/>
      <c r="J208" s="50"/>
      <c r="K208" s="50">
        <f>L208+O208</f>
        <v>0</v>
      </c>
      <c r="L208" s="50"/>
      <c r="M208" s="50"/>
      <c r="N208" s="50"/>
      <c r="O208" s="50"/>
      <c r="P208" s="50"/>
      <c r="Q208" s="50">
        <f>F208+K208</f>
        <v>29</v>
      </c>
    </row>
    <row r="209" spans="1:17" s="2" customFormat="1" ht="18.75">
      <c r="A209" s="1"/>
      <c r="B209" s="24" t="s">
        <v>730</v>
      </c>
      <c r="C209" s="24" t="s">
        <v>731</v>
      </c>
      <c r="D209" s="46"/>
      <c r="E209" s="19" t="s">
        <v>911</v>
      </c>
      <c r="F209" s="50">
        <f aca="true" t="shared" si="70" ref="F209:Q209">F210</f>
        <v>77.2</v>
      </c>
      <c r="G209" s="50">
        <f t="shared" si="70"/>
        <v>77.2</v>
      </c>
      <c r="H209" s="50">
        <f t="shared" si="70"/>
        <v>0</v>
      </c>
      <c r="I209" s="50">
        <f t="shared" si="70"/>
        <v>0</v>
      </c>
      <c r="J209" s="50">
        <f t="shared" si="70"/>
        <v>0</v>
      </c>
      <c r="K209" s="50">
        <f t="shared" si="70"/>
        <v>0</v>
      </c>
      <c r="L209" s="50">
        <f t="shared" si="70"/>
        <v>0</v>
      </c>
      <c r="M209" s="50">
        <f t="shared" si="70"/>
        <v>0</v>
      </c>
      <c r="N209" s="50">
        <f t="shared" si="70"/>
        <v>0</v>
      </c>
      <c r="O209" s="50">
        <f t="shared" si="70"/>
        <v>0</v>
      </c>
      <c r="P209" s="50">
        <f t="shared" si="70"/>
        <v>0</v>
      </c>
      <c r="Q209" s="50">
        <f t="shared" si="70"/>
        <v>77.2</v>
      </c>
    </row>
    <row r="210" spans="1:17" s="2" customFormat="1" ht="61.5" customHeight="1">
      <c r="A210" s="1"/>
      <c r="B210" s="114" t="s">
        <v>912</v>
      </c>
      <c r="C210" s="118" t="s">
        <v>1105</v>
      </c>
      <c r="D210" s="120" t="s">
        <v>325</v>
      </c>
      <c r="E210" s="121" t="s">
        <v>90</v>
      </c>
      <c r="F210" s="50">
        <f>G210+J210</f>
        <v>77.2</v>
      </c>
      <c r="G210" s="50">
        <v>77.2</v>
      </c>
      <c r="H210" s="50"/>
      <c r="I210" s="50"/>
      <c r="J210" s="50"/>
      <c r="K210" s="50">
        <f>L210+O210</f>
        <v>0</v>
      </c>
      <c r="L210" s="50"/>
      <c r="M210" s="50"/>
      <c r="N210" s="50"/>
      <c r="O210" s="50"/>
      <c r="P210" s="50"/>
      <c r="Q210" s="50">
        <f>F210+K210</f>
        <v>77.2</v>
      </c>
    </row>
    <row r="211" spans="1:17" s="2" customFormat="1" ht="75" hidden="1">
      <c r="A211" s="1"/>
      <c r="B211" s="24" t="s">
        <v>759</v>
      </c>
      <c r="C211" s="24" t="s">
        <v>917</v>
      </c>
      <c r="D211" s="24" t="s">
        <v>325</v>
      </c>
      <c r="E211" s="19" t="s">
        <v>60</v>
      </c>
      <c r="F211" s="50">
        <f>G211+J211</f>
        <v>0</v>
      </c>
      <c r="G211" s="50"/>
      <c r="H211" s="50"/>
      <c r="I211" s="50"/>
      <c r="J211" s="50"/>
      <c r="K211" s="50">
        <f>L211+O211</f>
        <v>0</v>
      </c>
      <c r="L211" s="50"/>
      <c r="M211" s="50"/>
      <c r="N211" s="50"/>
      <c r="O211" s="50"/>
      <c r="P211" s="50"/>
      <c r="Q211" s="50">
        <f>F211+K211</f>
        <v>0</v>
      </c>
    </row>
    <row r="212" spans="1:17" s="2" customFormat="1" ht="75" customHeight="1">
      <c r="A212" s="1"/>
      <c r="B212" s="24" t="s">
        <v>91</v>
      </c>
      <c r="C212" s="24" t="s">
        <v>92</v>
      </c>
      <c r="D212" s="46" t="s">
        <v>325</v>
      </c>
      <c r="E212" s="83" t="s">
        <v>795</v>
      </c>
      <c r="F212" s="64">
        <f>G212+J212</f>
        <v>1023.4</v>
      </c>
      <c r="G212" s="50">
        <v>1023.4</v>
      </c>
      <c r="H212" s="50"/>
      <c r="I212" s="50"/>
      <c r="J212" s="50"/>
      <c r="K212" s="50">
        <f>L212+O212</f>
        <v>0</v>
      </c>
      <c r="L212" s="50"/>
      <c r="M212" s="50"/>
      <c r="N212" s="50"/>
      <c r="O212" s="50"/>
      <c r="P212" s="50"/>
      <c r="Q212" s="50">
        <f>F212+K212</f>
        <v>1023.4</v>
      </c>
    </row>
    <row r="213" spans="1:17" s="2" customFormat="1" ht="32.25" customHeight="1">
      <c r="A213" s="1"/>
      <c r="B213" s="29" t="s">
        <v>913</v>
      </c>
      <c r="C213" s="29" t="s">
        <v>914</v>
      </c>
      <c r="D213" s="47"/>
      <c r="E213" s="103" t="s">
        <v>1284</v>
      </c>
      <c r="F213" s="129">
        <f aca="true" t="shared" si="71" ref="F213:Q213">F214+F217+F219+F223</f>
        <v>9685.5</v>
      </c>
      <c r="G213" s="129">
        <f t="shared" si="71"/>
        <v>9685.5</v>
      </c>
      <c r="H213" s="129">
        <f t="shared" si="71"/>
        <v>6000.5</v>
      </c>
      <c r="I213" s="129">
        <f t="shared" si="71"/>
        <v>1002.9000000000001</v>
      </c>
      <c r="J213" s="129">
        <f t="shared" si="71"/>
        <v>0</v>
      </c>
      <c r="K213" s="129">
        <f t="shared" si="71"/>
        <v>1573.5</v>
      </c>
      <c r="L213" s="129">
        <f t="shared" si="71"/>
        <v>975</v>
      </c>
      <c r="M213" s="129">
        <f t="shared" si="71"/>
        <v>200</v>
      </c>
      <c r="N213" s="129">
        <f t="shared" si="71"/>
        <v>461</v>
      </c>
      <c r="O213" s="129">
        <f t="shared" si="71"/>
        <v>598.5</v>
      </c>
      <c r="P213" s="129">
        <f t="shared" si="71"/>
        <v>598.5</v>
      </c>
      <c r="Q213" s="129">
        <f t="shared" si="71"/>
        <v>11259</v>
      </c>
    </row>
    <row r="214" spans="1:17" s="2" customFormat="1" ht="32.25" customHeight="1">
      <c r="A214" s="1"/>
      <c r="B214" s="24" t="s">
        <v>1285</v>
      </c>
      <c r="C214" s="24" t="s">
        <v>1286</v>
      </c>
      <c r="D214" s="46"/>
      <c r="E214" s="130" t="s">
        <v>1175</v>
      </c>
      <c r="F214" s="64">
        <f aca="true" t="shared" si="72" ref="F214:Q214">F215+F216</f>
        <v>364.4</v>
      </c>
      <c r="G214" s="64">
        <f t="shared" si="72"/>
        <v>364.4</v>
      </c>
      <c r="H214" s="64">
        <f t="shared" si="72"/>
        <v>0</v>
      </c>
      <c r="I214" s="64">
        <f t="shared" si="72"/>
        <v>0</v>
      </c>
      <c r="J214" s="64">
        <f t="shared" si="72"/>
        <v>0</v>
      </c>
      <c r="K214" s="64">
        <f t="shared" si="72"/>
        <v>0</v>
      </c>
      <c r="L214" s="64">
        <f t="shared" si="72"/>
        <v>0</v>
      </c>
      <c r="M214" s="64">
        <f t="shared" si="72"/>
        <v>0</v>
      </c>
      <c r="N214" s="64">
        <f t="shared" si="72"/>
        <v>0</v>
      </c>
      <c r="O214" s="64">
        <f t="shared" si="72"/>
        <v>0</v>
      </c>
      <c r="P214" s="64">
        <f t="shared" si="72"/>
        <v>0</v>
      </c>
      <c r="Q214" s="64">
        <f t="shared" si="72"/>
        <v>364.4</v>
      </c>
    </row>
    <row r="215" spans="1:17" s="2" customFormat="1" ht="37.5">
      <c r="A215" s="1"/>
      <c r="B215" s="114" t="s">
        <v>885</v>
      </c>
      <c r="C215" s="118" t="s">
        <v>61</v>
      </c>
      <c r="D215" s="120" t="s">
        <v>322</v>
      </c>
      <c r="E215" s="121" t="s">
        <v>1207</v>
      </c>
      <c r="F215" s="50">
        <f>G215+J215</f>
        <v>211.6</v>
      </c>
      <c r="G215" s="50">
        <v>211.6</v>
      </c>
      <c r="H215" s="50"/>
      <c r="I215" s="50"/>
      <c r="J215" s="50"/>
      <c r="K215" s="50">
        <f>L215+O215</f>
        <v>0</v>
      </c>
      <c r="L215" s="50"/>
      <c r="M215" s="50"/>
      <c r="N215" s="50"/>
      <c r="O215" s="50"/>
      <c r="P215" s="50"/>
      <c r="Q215" s="50">
        <f>F215+K215</f>
        <v>211.6</v>
      </c>
    </row>
    <row r="216" spans="1:17" s="2" customFormat="1" ht="37.5">
      <c r="A216" s="1"/>
      <c r="B216" s="114" t="s">
        <v>886</v>
      </c>
      <c r="C216" s="118" t="s">
        <v>1208</v>
      </c>
      <c r="D216" s="120" t="s">
        <v>322</v>
      </c>
      <c r="E216" s="121" t="s">
        <v>1209</v>
      </c>
      <c r="F216" s="50">
        <f>G216+J216</f>
        <v>152.8</v>
      </c>
      <c r="G216" s="50">
        <v>152.8</v>
      </c>
      <c r="H216" s="50"/>
      <c r="I216" s="50"/>
      <c r="J216" s="50"/>
      <c r="K216" s="50">
        <f>L216+O216</f>
        <v>0</v>
      </c>
      <c r="L216" s="50"/>
      <c r="M216" s="50"/>
      <c r="N216" s="50"/>
      <c r="O216" s="50"/>
      <c r="P216" s="50"/>
      <c r="Q216" s="50">
        <f>F216+K216</f>
        <v>152.8</v>
      </c>
    </row>
    <row r="217" spans="1:17" s="2" customFormat="1" ht="37.5">
      <c r="A217" s="1"/>
      <c r="B217" s="24" t="s">
        <v>887</v>
      </c>
      <c r="C217" s="24" t="s">
        <v>888</v>
      </c>
      <c r="D217" s="46"/>
      <c r="E217" s="22" t="s">
        <v>2</v>
      </c>
      <c r="F217" s="50">
        <f aca="true" t="shared" si="73" ref="F217:Q217">F218</f>
        <v>9</v>
      </c>
      <c r="G217" s="50">
        <f t="shared" si="73"/>
        <v>9</v>
      </c>
      <c r="H217" s="50">
        <f t="shared" si="73"/>
        <v>0</v>
      </c>
      <c r="I217" s="50">
        <f t="shared" si="73"/>
        <v>0</v>
      </c>
      <c r="J217" s="50">
        <f t="shared" si="73"/>
        <v>0</v>
      </c>
      <c r="K217" s="50">
        <f t="shared" si="73"/>
        <v>0</v>
      </c>
      <c r="L217" s="50">
        <f t="shared" si="73"/>
        <v>0</v>
      </c>
      <c r="M217" s="50">
        <f t="shared" si="73"/>
        <v>0</v>
      </c>
      <c r="N217" s="50">
        <f t="shared" si="73"/>
        <v>0</v>
      </c>
      <c r="O217" s="50">
        <f t="shared" si="73"/>
        <v>0</v>
      </c>
      <c r="P217" s="50">
        <f t="shared" si="73"/>
        <v>0</v>
      </c>
      <c r="Q217" s="50">
        <f t="shared" si="73"/>
        <v>9</v>
      </c>
    </row>
    <row r="218" spans="1:17" s="2" customFormat="1" ht="37.5">
      <c r="A218" s="1"/>
      <c r="B218" s="114" t="s">
        <v>889</v>
      </c>
      <c r="C218" s="118" t="s">
        <v>1210</v>
      </c>
      <c r="D218" s="120" t="s">
        <v>322</v>
      </c>
      <c r="E218" s="121" t="s">
        <v>337</v>
      </c>
      <c r="F218" s="50">
        <f>G218+J218</f>
        <v>9</v>
      </c>
      <c r="G218" s="50">
        <v>9</v>
      </c>
      <c r="H218" s="50"/>
      <c r="I218" s="50"/>
      <c r="J218" s="50"/>
      <c r="K218" s="50">
        <f>L218+O218</f>
        <v>0</v>
      </c>
      <c r="L218" s="50"/>
      <c r="M218" s="50"/>
      <c r="N218" s="50"/>
      <c r="O218" s="50"/>
      <c r="P218" s="50"/>
      <c r="Q218" s="50">
        <f>F218+K218</f>
        <v>9</v>
      </c>
    </row>
    <row r="219" spans="1:17" s="2" customFormat="1" ht="18.75">
      <c r="A219" s="1"/>
      <c r="B219" s="24" t="s">
        <v>890</v>
      </c>
      <c r="C219" s="24" t="s">
        <v>891</v>
      </c>
      <c r="D219" s="46"/>
      <c r="E219" s="22" t="s">
        <v>892</v>
      </c>
      <c r="F219" s="50">
        <f aca="true" t="shared" si="74" ref="F219:Q219">F220</f>
        <v>4505.5</v>
      </c>
      <c r="G219" s="50">
        <f t="shared" si="74"/>
        <v>4505.5</v>
      </c>
      <c r="H219" s="50">
        <f t="shared" si="74"/>
        <v>3016.3</v>
      </c>
      <c r="I219" s="50">
        <f t="shared" si="74"/>
        <v>486.8</v>
      </c>
      <c r="J219" s="50">
        <f t="shared" si="74"/>
        <v>0</v>
      </c>
      <c r="K219" s="50">
        <f t="shared" si="74"/>
        <v>598.5</v>
      </c>
      <c r="L219" s="50">
        <f t="shared" si="74"/>
        <v>0</v>
      </c>
      <c r="M219" s="50">
        <f t="shared" si="74"/>
        <v>0</v>
      </c>
      <c r="N219" s="50">
        <f t="shared" si="74"/>
        <v>0</v>
      </c>
      <c r="O219" s="50">
        <f t="shared" si="74"/>
        <v>598.5</v>
      </c>
      <c r="P219" s="50">
        <f t="shared" si="74"/>
        <v>598.5</v>
      </c>
      <c r="Q219" s="50">
        <f t="shared" si="74"/>
        <v>5104</v>
      </c>
    </row>
    <row r="220" spans="1:17" s="2" customFormat="1" ht="38.25" customHeight="1">
      <c r="A220" s="1"/>
      <c r="B220" s="114" t="s">
        <v>893</v>
      </c>
      <c r="C220" s="118" t="s">
        <v>107</v>
      </c>
      <c r="D220" s="120" t="s">
        <v>322</v>
      </c>
      <c r="E220" s="121" t="s">
        <v>894</v>
      </c>
      <c r="F220" s="50">
        <f aca="true" t="shared" si="75" ref="F220:Q220">F221+F222</f>
        <v>4505.5</v>
      </c>
      <c r="G220" s="50">
        <f t="shared" si="75"/>
        <v>4505.5</v>
      </c>
      <c r="H220" s="50">
        <f t="shared" si="75"/>
        <v>3016.3</v>
      </c>
      <c r="I220" s="50">
        <f t="shared" si="75"/>
        <v>486.8</v>
      </c>
      <c r="J220" s="50">
        <f t="shared" si="75"/>
        <v>0</v>
      </c>
      <c r="K220" s="50">
        <f t="shared" si="75"/>
        <v>598.5</v>
      </c>
      <c r="L220" s="50">
        <f t="shared" si="75"/>
        <v>0</v>
      </c>
      <c r="M220" s="50">
        <f t="shared" si="75"/>
        <v>0</v>
      </c>
      <c r="N220" s="50">
        <f t="shared" si="75"/>
        <v>0</v>
      </c>
      <c r="O220" s="50">
        <f t="shared" si="75"/>
        <v>598.5</v>
      </c>
      <c r="P220" s="50">
        <f t="shared" si="75"/>
        <v>598.5</v>
      </c>
      <c r="Q220" s="50">
        <f t="shared" si="75"/>
        <v>5104</v>
      </c>
    </row>
    <row r="221" spans="1:17" s="2" customFormat="1" ht="56.25">
      <c r="A221" s="1"/>
      <c r="B221" s="114" t="s">
        <v>895</v>
      </c>
      <c r="C221" s="118" t="s">
        <v>107</v>
      </c>
      <c r="D221" s="118" t="s">
        <v>322</v>
      </c>
      <c r="E221" s="25" t="s">
        <v>99</v>
      </c>
      <c r="F221" s="50">
        <f>G221+J221</f>
        <v>1680.2</v>
      </c>
      <c r="G221" s="50">
        <v>1680.2</v>
      </c>
      <c r="H221" s="50">
        <v>1141.3</v>
      </c>
      <c r="I221" s="50">
        <v>105.8</v>
      </c>
      <c r="J221" s="50"/>
      <c r="K221" s="50">
        <f>L221+O221</f>
        <v>598.5</v>
      </c>
      <c r="L221" s="50"/>
      <c r="M221" s="50"/>
      <c r="N221" s="50"/>
      <c r="O221" s="50">
        <v>598.5</v>
      </c>
      <c r="P221" s="50">
        <v>598.5</v>
      </c>
      <c r="Q221" s="50">
        <f>F221+K221</f>
        <v>2278.7</v>
      </c>
    </row>
    <row r="222" spans="1:17" s="2" customFormat="1" ht="56.25">
      <c r="A222" s="1"/>
      <c r="B222" s="114" t="s">
        <v>895</v>
      </c>
      <c r="C222" s="118" t="s">
        <v>107</v>
      </c>
      <c r="D222" s="118" t="s">
        <v>322</v>
      </c>
      <c r="E222" s="25" t="s">
        <v>291</v>
      </c>
      <c r="F222" s="50">
        <f>G222+J222</f>
        <v>2825.3</v>
      </c>
      <c r="G222" s="50">
        <v>2825.3</v>
      </c>
      <c r="H222" s="50">
        <v>1875</v>
      </c>
      <c r="I222" s="50">
        <v>381</v>
      </c>
      <c r="J222" s="50"/>
      <c r="K222" s="50">
        <f>L222+O222</f>
        <v>0</v>
      </c>
      <c r="L222" s="50"/>
      <c r="M222" s="50"/>
      <c r="N222" s="50"/>
      <c r="O222" s="50"/>
      <c r="P222" s="50"/>
      <c r="Q222" s="50">
        <f>F222+K222</f>
        <v>2825.3</v>
      </c>
    </row>
    <row r="223" spans="1:17" s="2" customFormat="1" ht="18.75">
      <c r="A223" s="1"/>
      <c r="B223" s="24" t="s">
        <v>896</v>
      </c>
      <c r="C223" s="24" t="s">
        <v>897</v>
      </c>
      <c r="D223" s="46"/>
      <c r="E223" s="19" t="s">
        <v>697</v>
      </c>
      <c r="F223" s="50">
        <f aca="true" t="shared" si="76" ref="F223:Q223">F224+F225</f>
        <v>4806.599999999999</v>
      </c>
      <c r="G223" s="50">
        <f t="shared" si="76"/>
        <v>4806.599999999999</v>
      </c>
      <c r="H223" s="50">
        <f t="shared" si="76"/>
        <v>2984.2</v>
      </c>
      <c r="I223" s="50">
        <f t="shared" si="76"/>
        <v>516.1</v>
      </c>
      <c r="J223" s="50">
        <f t="shared" si="76"/>
        <v>0</v>
      </c>
      <c r="K223" s="50">
        <f t="shared" si="76"/>
        <v>975</v>
      </c>
      <c r="L223" s="50">
        <f t="shared" si="76"/>
        <v>975</v>
      </c>
      <c r="M223" s="50">
        <f t="shared" si="76"/>
        <v>200</v>
      </c>
      <c r="N223" s="50">
        <f t="shared" si="76"/>
        <v>461</v>
      </c>
      <c r="O223" s="50">
        <f t="shared" si="76"/>
        <v>0</v>
      </c>
      <c r="P223" s="50">
        <f t="shared" si="76"/>
        <v>0</v>
      </c>
      <c r="Q223" s="50">
        <f t="shared" si="76"/>
        <v>5781.599999999999</v>
      </c>
    </row>
    <row r="224" spans="1:17" s="2" customFormat="1" ht="75">
      <c r="A224" s="1"/>
      <c r="B224" s="114" t="s">
        <v>698</v>
      </c>
      <c r="C224" s="118" t="s">
        <v>966</v>
      </c>
      <c r="D224" s="118" t="s">
        <v>322</v>
      </c>
      <c r="E224" s="25" t="s">
        <v>1295</v>
      </c>
      <c r="F224" s="50">
        <f>G224+J224</f>
        <v>679.9</v>
      </c>
      <c r="G224" s="50">
        <v>679.9</v>
      </c>
      <c r="H224" s="50">
        <v>299.3</v>
      </c>
      <c r="I224" s="50">
        <v>129.3</v>
      </c>
      <c r="J224" s="50"/>
      <c r="K224" s="50">
        <f>L224+O224</f>
        <v>0</v>
      </c>
      <c r="L224" s="50"/>
      <c r="M224" s="50"/>
      <c r="N224" s="50"/>
      <c r="O224" s="50"/>
      <c r="P224" s="50"/>
      <c r="Q224" s="50">
        <f>F224+K224</f>
        <v>679.9</v>
      </c>
    </row>
    <row r="225" spans="1:17" s="2" customFormat="1" ht="56.25">
      <c r="A225" s="1"/>
      <c r="B225" s="114" t="s">
        <v>699</v>
      </c>
      <c r="C225" s="118" t="s">
        <v>108</v>
      </c>
      <c r="D225" s="120" t="s">
        <v>322</v>
      </c>
      <c r="E225" s="25" t="s">
        <v>1103</v>
      </c>
      <c r="F225" s="50">
        <f aca="true" t="shared" si="77" ref="F225:Q225">F226+F227+F228</f>
        <v>4126.7</v>
      </c>
      <c r="G225" s="50">
        <f t="shared" si="77"/>
        <v>4126.7</v>
      </c>
      <c r="H225" s="50">
        <f t="shared" si="77"/>
        <v>2684.8999999999996</v>
      </c>
      <c r="I225" s="50">
        <f t="shared" si="77"/>
        <v>386.8</v>
      </c>
      <c r="J225" s="50">
        <f t="shared" si="77"/>
        <v>0</v>
      </c>
      <c r="K225" s="50">
        <f t="shared" si="77"/>
        <v>975</v>
      </c>
      <c r="L225" s="50">
        <f t="shared" si="77"/>
        <v>975</v>
      </c>
      <c r="M225" s="50">
        <f t="shared" si="77"/>
        <v>200</v>
      </c>
      <c r="N225" s="50">
        <f t="shared" si="77"/>
        <v>461</v>
      </c>
      <c r="O225" s="50">
        <f t="shared" si="77"/>
        <v>0</v>
      </c>
      <c r="P225" s="50">
        <f t="shared" si="77"/>
        <v>0</v>
      </c>
      <c r="Q225" s="50">
        <f t="shared" si="77"/>
        <v>5101.7</v>
      </c>
    </row>
    <row r="226" spans="1:17" s="2" customFormat="1" ht="93.75">
      <c r="A226" s="1"/>
      <c r="B226" s="114" t="s">
        <v>700</v>
      </c>
      <c r="C226" s="118" t="s">
        <v>108</v>
      </c>
      <c r="D226" s="120" t="s">
        <v>322</v>
      </c>
      <c r="E226" s="121" t="s">
        <v>985</v>
      </c>
      <c r="F226" s="50">
        <f>G226+J226</f>
        <v>1063.8</v>
      </c>
      <c r="G226" s="50">
        <v>1063.8</v>
      </c>
      <c r="H226" s="50">
        <v>745.8</v>
      </c>
      <c r="I226" s="50">
        <v>59.8</v>
      </c>
      <c r="J226" s="50"/>
      <c r="K226" s="50">
        <f>L226+O226</f>
        <v>0</v>
      </c>
      <c r="L226" s="50"/>
      <c r="M226" s="50"/>
      <c r="N226" s="50"/>
      <c r="O226" s="50"/>
      <c r="P226" s="50"/>
      <c r="Q226" s="50">
        <f>F226+K226</f>
        <v>1063.8</v>
      </c>
    </row>
    <row r="227" spans="1:17" s="2" customFormat="1" ht="75">
      <c r="A227" s="1"/>
      <c r="B227" s="114" t="s">
        <v>700</v>
      </c>
      <c r="C227" s="118" t="s">
        <v>108</v>
      </c>
      <c r="D227" s="120" t="s">
        <v>322</v>
      </c>
      <c r="E227" s="121" t="s">
        <v>1287</v>
      </c>
      <c r="F227" s="50">
        <f>G227+J227</f>
        <v>2799.7</v>
      </c>
      <c r="G227" s="50">
        <v>2799.7</v>
      </c>
      <c r="H227" s="50">
        <v>1939.1</v>
      </c>
      <c r="I227" s="50">
        <v>327</v>
      </c>
      <c r="J227" s="50"/>
      <c r="K227" s="50">
        <f>L227+O227</f>
        <v>975</v>
      </c>
      <c r="L227" s="50">
        <v>975</v>
      </c>
      <c r="M227" s="50">
        <v>200</v>
      </c>
      <c r="N227" s="50">
        <v>461</v>
      </c>
      <c r="O227" s="50"/>
      <c r="P227" s="50"/>
      <c r="Q227" s="50">
        <f>F227+K227</f>
        <v>3774.7</v>
      </c>
    </row>
    <row r="228" spans="1:17" s="2" customFormat="1" ht="56.25">
      <c r="A228" s="1"/>
      <c r="B228" s="114" t="s">
        <v>700</v>
      </c>
      <c r="C228" s="118" t="s">
        <v>108</v>
      </c>
      <c r="D228" s="118" t="s">
        <v>322</v>
      </c>
      <c r="E228" s="126" t="s">
        <v>1103</v>
      </c>
      <c r="F228" s="58">
        <f>G228+J228</f>
        <v>263.2</v>
      </c>
      <c r="G228" s="58">
        <v>263.2</v>
      </c>
      <c r="H228" s="58"/>
      <c r="I228" s="58"/>
      <c r="J228" s="60"/>
      <c r="K228" s="58">
        <f>L228+O228</f>
        <v>0</v>
      </c>
      <c r="L228" s="60"/>
      <c r="M228" s="60"/>
      <c r="N228" s="60"/>
      <c r="O228" s="60"/>
      <c r="P228" s="60"/>
      <c r="Q228" s="50">
        <f>F228+K228</f>
        <v>263.2</v>
      </c>
    </row>
    <row r="229" spans="1:17" s="2" customFormat="1" ht="19.5">
      <c r="A229" s="1"/>
      <c r="B229" s="39" t="s">
        <v>504</v>
      </c>
      <c r="C229" s="39" t="s">
        <v>383</v>
      </c>
      <c r="D229" s="155"/>
      <c r="E229" s="34" t="s">
        <v>384</v>
      </c>
      <c r="F229" s="50">
        <f>F230+F232</f>
        <v>0</v>
      </c>
      <c r="G229" s="50">
        <f aca="true" t="shared" si="78" ref="G229:P229">G230+G232</f>
        <v>0</v>
      </c>
      <c r="H229" s="50">
        <f t="shared" si="78"/>
        <v>0</v>
      </c>
      <c r="I229" s="50">
        <f t="shared" si="78"/>
        <v>0</v>
      </c>
      <c r="J229" s="50">
        <f t="shared" si="78"/>
        <v>0</v>
      </c>
      <c r="K229" s="50">
        <f t="shared" si="78"/>
        <v>3334.8999999999996</v>
      </c>
      <c r="L229" s="50">
        <f t="shared" si="78"/>
        <v>0</v>
      </c>
      <c r="M229" s="50">
        <f t="shared" si="78"/>
        <v>0</v>
      </c>
      <c r="N229" s="50">
        <f t="shared" si="78"/>
        <v>0</v>
      </c>
      <c r="O229" s="50">
        <f t="shared" si="78"/>
        <v>3334.8999999999996</v>
      </c>
      <c r="P229" s="50">
        <f t="shared" si="78"/>
        <v>3334.8999999999996</v>
      </c>
      <c r="Q229" s="50">
        <f>Q230+Q232</f>
        <v>3334.8999999999996</v>
      </c>
    </row>
    <row r="230" spans="1:17" s="2" customFormat="1" ht="37.5">
      <c r="A230" s="1"/>
      <c r="B230" s="24" t="s">
        <v>1172</v>
      </c>
      <c r="C230" s="24" t="s">
        <v>1169</v>
      </c>
      <c r="D230" s="118"/>
      <c r="E230" s="17" t="s">
        <v>1174</v>
      </c>
      <c r="F230" s="50">
        <f>F231</f>
        <v>0</v>
      </c>
      <c r="G230" s="50">
        <f aca="true" t="shared" si="79" ref="G230:Q232">G231</f>
        <v>0</v>
      </c>
      <c r="H230" s="50">
        <f t="shared" si="79"/>
        <v>0</v>
      </c>
      <c r="I230" s="50">
        <f t="shared" si="79"/>
        <v>0</v>
      </c>
      <c r="J230" s="50">
        <f t="shared" si="79"/>
        <v>0</v>
      </c>
      <c r="K230" s="50">
        <f t="shared" si="79"/>
        <v>2041.1</v>
      </c>
      <c r="L230" s="50">
        <f t="shared" si="79"/>
        <v>0</v>
      </c>
      <c r="M230" s="50">
        <f t="shared" si="79"/>
        <v>0</v>
      </c>
      <c r="N230" s="50">
        <f t="shared" si="79"/>
        <v>0</v>
      </c>
      <c r="O230" s="50">
        <f t="shared" si="79"/>
        <v>2041.1</v>
      </c>
      <c r="P230" s="50">
        <f t="shared" si="79"/>
        <v>2041.1</v>
      </c>
      <c r="Q230" s="50">
        <f t="shared" si="79"/>
        <v>2041.1</v>
      </c>
    </row>
    <row r="231" spans="1:17" s="2" customFormat="1" ht="37.5">
      <c r="A231" s="1"/>
      <c r="B231" s="114" t="s">
        <v>1173</v>
      </c>
      <c r="C231" s="118" t="s">
        <v>1171</v>
      </c>
      <c r="D231" s="118" t="s">
        <v>740</v>
      </c>
      <c r="E231" s="17" t="s">
        <v>749</v>
      </c>
      <c r="F231" s="58">
        <f>G231+J231</f>
        <v>0</v>
      </c>
      <c r="G231" s="58"/>
      <c r="H231" s="58"/>
      <c r="I231" s="58"/>
      <c r="J231" s="60"/>
      <c r="K231" s="50">
        <f>L231+O231</f>
        <v>2041.1</v>
      </c>
      <c r="L231" s="60"/>
      <c r="M231" s="60"/>
      <c r="N231" s="60"/>
      <c r="O231" s="50">
        <v>2041.1</v>
      </c>
      <c r="P231" s="50">
        <v>2041.1</v>
      </c>
      <c r="Q231" s="50">
        <f>F231+K231</f>
        <v>2041.1</v>
      </c>
    </row>
    <row r="232" spans="1:17" s="2" customFormat="1" ht="18.75">
      <c r="A232" s="1"/>
      <c r="B232" s="24" t="s">
        <v>334</v>
      </c>
      <c r="C232" s="24" t="s">
        <v>167</v>
      </c>
      <c r="D232" s="118"/>
      <c r="E232" s="17" t="s">
        <v>1008</v>
      </c>
      <c r="F232" s="50">
        <f>F233</f>
        <v>0</v>
      </c>
      <c r="G232" s="50">
        <f>G233</f>
        <v>0</v>
      </c>
      <c r="H232" s="50">
        <f>H233</f>
        <v>0</v>
      </c>
      <c r="I232" s="50">
        <f>I233</f>
        <v>0</v>
      </c>
      <c r="J232" s="50">
        <f>J233</f>
        <v>0</v>
      </c>
      <c r="K232" s="50">
        <f t="shared" si="79"/>
        <v>1293.8</v>
      </c>
      <c r="L232" s="50">
        <f t="shared" si="79"/>
        <v>0</v>
      </c>
      <c r="M232" s="50">
        <f t="shared" si="79"/>
        <v>0</v>
      </c>
      <c r="N232" s="50">
        <f t="shared" si="79"/>
        <v>0</v>
      </c>
      <c r="O232" s="50">
        <f t="shared" si="79"/>
        <v>1293.8</v>
      </c>
      <c r="P232" s="50">
        <f t="shared" si="79"/>
        <v>1293.8</v>
      </c>
      <c r="Q232" s="50">
        <f t="shared" si="79"/>
        <v>1293.8</v>
      </c>
    </row>
    <row r="233" spans="1:17" s="2" customFormat="1" ht="56.25">
      <c r="A233" s="1"/>
      <c r="B233" s="114" t="s">
        <v>335</v>
      </c>
      <c r="C233" s="118" t="s">
        <v>332</v>
      </c>
      <c r="D233" s="118" t="s">
        <v>740</v>
      </c>
      <c r="E233" s="17" t="s">
        <v>333</v>
      </c>
      <c r="F233" s="58">
        <f>G233+J233</f>
        <v>0</v>
      </c>
      <c r="G233" s="58"/>
      <c r="H233" s="58"/>
      <c r="I233" s="58"/>
      <c r="J233" s="60"/>
      <c r="K233" s="50">
        <f>L233+O233</f>
        <v>1293.8</v>
      </c>
      <c r="L233" s="60"/>
      <c r="M233" s="60"/>
      <c r="N233" s="60"/>
      <c r="O233" s="50">
        <v>1293.8</v>
      </c>
      <c r="P233" s="50">
        <v>1293.8</v>
      </c>
      <c r="Q233" s="50">
        <f>F233+K233</f>
        <v>1293.8</v>
      </c>
    </row>
    <row r="234" spans="1:17" s="2" customFormat="1" ht="40.5">
      <c r="A234" s="1"/>
      <c r="B234" s="29" t="s">
        <v>185</v>
      </c>
      <c r="C234" s="29"/>
      <c r="D234" s="29"/>
      <c r="E234" s="30" t="s">
        <v>16</v>
      </c>
      <c r="F234" s="49">
        <f aca="true" t="shared" si="80" ref="F234:Q234">F235</f>
        <v>33799.1</v>
      </c>
      <c r="G234" s="49">
        <f t="shared" si="80"/>
        <v>33799.1</v>
      </c>
      <c r="H234" s="49">
        <f t="shared" si="80"/>
        <v>2963.3</v>
      </c>
      <c r="I234" s="49">
        <f t="shared" si="80"/>
        <v>3982.1</v>
      </c>
      <c r="J234" s="49">
        <f t="shared" si="80"/>
        <v>0</v>
      </c>
      <c r="K234" s="49">
        <f t="shared" si="80"/>
        <v>128519.09999999999</v>
      </c>
      <c r="L234" s="49">
        <f t="shared" si="80"/>
        <v>180.8</v>
      </c>
      <c r="M234" s="49">
        <f t="shared" si="80"/>
        <v>0</v>
      </c>
      <c r="N234" s="49">
        <f t="shared" si="80"/>
        <v>0</v>
      </c>
      <c r="O234" s="49">
        <f t="shared" si="80"/>
        <v>128338.29999999999</v>
      </c>
      <c r="P234" s="49">
        <f t="shared" si="80"/>
        <v>128264.29999999999</v>
      </c>
      <c r="Q234" s="49">
        <f t="shared" si="80"/>
        <v>162318.19999999998</v>
      </c>
    </row>
    <row r="235" spans="1:17" s="2" customFormat="1" ht="40.5">
      <c r="A235" s="1"/>
      <c r="B235" s="29" t="s">
        <v>186</v>
      </c>
      <c r="C235" s="29"/>
      <c r="D235" s="29"/>
      <c r="E235" s="30" t="s">
        <v>16</v>
      </c>
      <c r="F235" s="49">
        <f aca="true" t="shared" si="81" ref="F235:Q235">F236+F238+F248+F260</f>
        <v>33799.1</v>
      </c>
      <c r="G235" s="49">
        <f t="shared" si="81"/>
        <v>33799.1</v>
      </c>
      <c r="H235" s="49">
        <f t="shared" si="81"/>
        <v>2963.3</v>
      </c>
      <c r="I235" s="49">
        <f t="shared" si="81"/>
        <v>3982.1</v>
      </c>
      <c r="J235" s="49">
        <f t="shared" si="81"/>
        <v>0</v>
      </c>
      <c r="K235" s="49">
        <f t="shared" si="81"/>
        <v>128519.09999999999</v>
      </c>
      <c r="L235" s="49">
        <f t="shared" si="81"/>
        <v>180.8</v>
      </c>
      <c r="M235" s="49">
        <f t="shared" si="81"/>
        <v>0</v>
      </c>
      <c r="N235" s="49">
        <f t="shared" si="81"/>
        <v>0</v>
      </c>
      <c r="O235" s="49">
        <f t="shared" si="81"/>
        <v>128338.29999999999</v>
      </c>
      <c r="P235" s="49">
        <f t="shared" si="81"/>
        <v>128264.29999999999</v>
      </c>
      <c r="Q235" s="49">
        <f t="shared" si="81"/>
        <v>162318.19999999998</v>
      </c>
    </row>
    <row r="236" spans="1:17" s="2" customFormat="1" ht="20.25">
      <c r="A236" s="1"/>
      <c r="B236" s="29" t="s">
        <v>701</v>
      </c>
      <c r="C236" s="29" t="s">
        <v>651</v>
      </c>
      <c r="D236" s="29"/>
      <c r="E236" s="30" t="s">
        <v>652</v>
      </c>
      <c r="F236" s="49">
        <f aca="true" t="shared" si="82" ref="F236:Q236">F237</f>
        <v>3400.5</v>
      </c>
      <c r="G236" s="49">
        <f t="shared" si="82"/>
        <v>3400.5</v>
      </c>
      <c r="H236" s="49">
        <f t="shared" si="82"/>
        <v>2493.3</v>
      </c>
      <c r="I236" s="49">
        <f t="shared" si="82"/>
        <v>103.1</v>
      </c>
      <c r="J236" s="49">
        <f t="shared" si="82"/>
        <v>0</v>
      </c>
      <c r="K236" s="49">
        <f t="shared" si="82"/>
        <v>3.5</v>
      </c>
      <c r="L236" s="49">
        <f t="shared" si="82"/>
        <v>3.5</v>
      </c>
      <c r="M236" s="49">
        <f t="shared" si="82"/>
        <v>0</v>
      </c>
      <c r="N236" s="49">
        <f t="shared" si="82"/>
        <v>0</v>
      </c>
      <c r="O236" s="49">
        <f t="shared" si="82"/>
        <v>0</v>
      </c>
      <c r="P236" s="49">
        <f t="shared" si="82"/>
        <v>0</v>
      </c>
      <c r="Q236" s="49">
        <f t="shared" si="82"/>
        <v>3404</v>
      </c>
    </row>
    <row r="237" spans="1:17" s="2" customFormat="1" ht="56.25">
      <c r="A237" s="1"/>
      <c r="B237" s="24" t="s">
        <v>187</v>
      </c>
      <c r="C237" s="24" t="s">
        <v>37</v>
      </c>
      <c r="D237" s="24" t="s">
        <v>648</v>
      </c>
      <c r="E237" s="22" t="s">
        <v>38</v>
      </c>
      <c r="F237" s="50">
        <f>G237+J237</f>
        <v>3400.5</v>
      </c>
      <c r="G237" s="50">
        <v>3400.5</v>
      </c>
      <c r="H237" s="50">
        <v>2493.3</v>
      </c>
      <c r="I237" s="50">
        <v>103.1</v>
      </c>
      <c r="J237" s="54"/>
      <c r="K237" s="50">
        <f>L237+O237</f>
        <v>3.5</v>
      </c>
      <c r="L237" s="50">
        <v>3.5</v>
      </c>
      <c r="M237" s="50"/>
      <c r="N237" s="50"/>
      <c r="O237" s="50"/>
      <c r="P237" s="50"/>
      <c r="Q237" s="54">
        <f>F237+K237</f>
        <v>3404</v>
      </c>
    </row>
    <row r="238" spans="1:17" s="2" customFormat="1" ht="20.25">
      <c r="A238" s="1"/>
      <c r="B238" s="29" t="s">
        <v>702</v>
      </c>
      <c r="C238" s="29" t="s">
        <v>703</v>
      </c>
      <c r="D238" s="29"/>
      <c r="E238" s="30" t="s">
        <v>704</v>
      </c>
      <c r="F238" s="49">
        <f aca="true" t="shared" si="83" ref="F238:P238">F239+F245+F246</f>
        <v>29592</v>
      </c>
      <c r="G238" s="49">
        <f t="shared" si="83"/>
        <v>29592</v>
      </c>
      <c r="H238" s="49">
        <f t="shared" si="83"/>
        <v>0</v>
      </c>
      <c r="I238" s="49">
        <f t="shared" si="83"/>
        <v>3860</v>
      </c>
      <c r="J238" s="49">
        <f t="shared" si="83"/>
        <v>0</v>
      </c>
      <c r="K238" s="49">
        <f t="shared" si="83"/>
        <v>66272.2</v>
      </c>
      <c r="L238" s="49">
        <f t="shared" si="83"/>
        <v>0</v>
      </c>
      <c r="M238" s="49">
        <f t="shared" si="83"/>
        <v>0</v>
      </c>
      <c r="N238" s="49">
        <f t="shared" si="83"/>
        <v>0</v>
      </c>
      <c r="O238" s="49">
        <f t="shared" si="83"/>
        <v>66272.2</v>
      </c>
      <c r="P238" s="49">
        <f t="shared" si="83"/>
        <v>66272.2</v>
      </c>
      <c r="Q238" s="54">
        <f>F238+K238</f>
        <v>95864.2</v>
      </c>
    </row>
    <row r="239" spans="1:17" s="2" customFormat="1" ht="37.5">
      <c r="A239" s="1"/>
      <c r="B239" s="24" t="s">
        <v>705</v>
      </c>
      <c r="C239" s="24" t="s">
        <v>706</v>
      </c>
      <c r="D239" s="24"/>
      <c r="E239" s="19" t="s">
        <v>1199</v>
      </c>
      <c r="F239" s="50">
        <f>G239+J239</f>
        <v>8800</v>
      </c>
      <c r="G239" s="50">
        <f>G240+G243+F244</f>
        <v>8800</v>
      </c>
      <c r="H239" s="50">
        <f>H240+H243+G244</f>
        <v>0</v>
      </c>
      <c r="I239" s="50">
        <f>I240+I243+H244</f>
        <v>0</v>
      </c>
      <c r="J239" s="50">
        <f>J240+J243+I244</f>
        <v>0</v>
      </c>
      <c r="K239" s="50">
        <f aca="true" t="shared" si="84" ref="K239:P239">K240+K243+K244</f>
        <v>3754.5</v>
      </c>
      <c r="L239" s="50">
        <f t="shared" si="84"/>
        <v>0</v>
      </c>
      <c r="M239" s="50">
        <f t="shared" si="84"/>
        <v>0</v>
      </c>
      <c r="N239" s="50">
        <f t="shared" si="84"/>
        <v>0</v>
      </c>
      <c r="O239" s="50">
        <f t="shared" si="84"/>
        <v>3754.5</v>
      </c>
      <c r="P239" s="50">
        <f t="shared" si="84"/>
        <v>3754.5</v>
      </c>
      <c r="Q239" s="50">
        <f>Q240+Q243+P244</f>
        <v>12554.5</v>
      </c>
    </row>
    <row r="240" spans="1:17" s="2" customFormat="1" ht="37.5">
      <c r="A240" s="1"/>
      <c r="B240" s="131" t="s">
        <v>1200</v>
      </c>
      <c r="C240" s="24" t="s">
        <v>723</v>
      </c>
      <c r="D240" s="24" t="s">
        <v>7</v>
      </c>
      <c r="E240" s="132" t="s">
        <v>724</v>
      </c>
      <c r="F240" s="50">
        <f aca="true" t="shared" si="85" ref="F240:Q240">F241+F242</f>
        <v>0</v>
      </c>
      <c r="G240" s="50">
        <f t="shared" si="85"/>
        <v>0</v>
      </c>
      <c r="H240" s="50">
        <f t="shared" si="85"/>
        <v>0</v>
      </c>
      <c r="I240" s="50">
        <f t="shared" si="85"/>
        <v>0</v>
      </c>
      <c r="J240" s="50">
        <f t="shared" si="85"/>
        <v>0</v>
      </c>
      <c r="K240" s="50">
        <f t="shared" si="85"/>
        <v>2744.5</v>
      </c>
      <c r="L240" s="50">
        <f t="shared" si="85"/>
        <v>0</v>
      </c>
      <c r="M240" s="50">
        <f t="shared" si="85"/>
        <v>0</v>
      </c>
      <c r="N240" s="50">
        <f t="shared" si="85"/>
        <v>0</v>
      </c>
      <c r="O240" s="50">
        <f t="shared" si="85"/>
        <v>2744.5</v>
      </c>
      <c r="P240" s="50">
        <f t="shared" si="85"/>
        <v>2744.5</v>
      </c>
      <c r="Q240" s="50">
        <f t="shared" si="85"/>
        <v>2744.5</v>
      </c>
    </row>
    <row r="241" spans="1:17" s="77" customFormat="1" ht="37.5">
      <c r="A241" s="72"/>
      <c r="B241" s="133" t="s">
        <v>1201</v>
      </c>
      <c r="C241" s="90" t="s">
        <v>723</v>
      </c>
      <c r="D241" s="90" t="s">
        <v>7</v>
      </c>
      <c r="E241" s="132" t="s">
        <v>724</v>
      </c>
      <c r="F241" s="75">
        <f aca="true" t="shared" si="86" ref="F241:F247">G241+J241</f>
        <v>0</v>
      </c>
      <c r="G241" s="76"/>
      <c r="H241" s="76"/>
      <c r="I241" s="76"/>
      <c r="J241" s="76"/>
      <c r="K241" s="75">
        <f aca="true" t="shared" si="87" ref="K241:K247">L241+O241</f>
        <v>2244.5</v>
      </c>
      <c r="L241" s="76"/>
      <c r="M241" s="76"/>
      <c r="N241" s="76"/>
      <c r="O241" s="75">
        <v>2244.5</v>
      </c>
      <c r="P241" s="76">
        <v>2244.5</v>
      </c>
      <c r="Q241" s="91">
        <f aca="true" t="shared" si="88" ref="Q241:Q247">F241+K241</f>
        <v>2244.5</v>
      </c>
    </row>
    <row r="242" spans="1:17" s="77" customFormat="1" ht="37.5">
      <c r="A242" s="72"/>
      <c r="B242" s="133" t="s">
        <v>1201</v>
      </c>
      <c r="C242" s="90" t="s">
        <v>723</v>
      </c>
      <c r="D242" s="90" t="s">
        <v>7</v>
      </c>
      <c r="E242" s="132" t="s">
        <v>751</v>
      </c>
      <c r="F242" s="75">
        <f t="shared" si="86"/>
        <v>0</v>
      </c>
      <c r="G242" s="91"/>
      <c r="H242" s="75"/>
      <c r="I242" s="75"/>
      <c r="J242" s="75"/>
      <c r="K242" s="75">
        <f t="shared" si="87"/>
        <v>500</v>
      </c>
      <c r="L242" s="75"/>
      <c r="M242" s="75"/>
      <c r="N242" s="75"/>
      <c r="O242" s="75">
        <v>500</v>
      </c>
      <c r="P242" s="75">
        <v>500</v>
      </c>
      <c r="Q242" s="91">
        <f t="shared" si="88"/>
        <v>500</v>
      </c>
    </row>
    <row r="243" spans="1:17" s="2" customFormat="1" ht="37.5">
      <c r="A243" s="1"/>
      <c r="B243" s="131" t="s">
        <v>1202</v>
      </c>
      <c r="C243" s="24" t="s">
        <v>752</v>
      </c>
      <c r="D243" s="24" t="s">
        <v>7</v>
      </c>
      <c r="E243" s="25" t="s">
        <v>753</v>
      </c>
      <c r="F243" s="50">
        <f t="shared" si="86"/>
        <v>8800</v>
      </c>
      <c r="G243" s="50">
        <v>8800</v>
      </c>
      <c r="H243" s="50"/>
      <c r="I243" s="50"/>
      <c r="J243" s="50"/>
      <c r="K243" s="50">
        <f t="shared" si="87"/>
        <v>0</v>
      </c>
      <c r="L243" s="50"/>
      <c r="M243" s="50"/>
      <c r="N243" s="50"/>
      <c r="O243" s="50"/>
      <c r="P243" s="50"/>
      <c r="Q243" s="54">
        <f t="shared" si="88"/>
        <v>8800</v>
      </c>
    </row>
    <row r="244" spans="1:17" s="2" customFormat="1" ht="37.5">
      <c r="A244" s="1"/>
      <c r="B244" s="131" t="s">
        <v>1231</v>
      </c>
      <c r="C244" s="24" t="s">
        <v>1232</v>
      </c>
      <c r="D244" s="24" t="s">
        <v>7</v>
      </c>
      <c r="E244" s="25" t="s">
        <v>1233</v>
      </c>
      <c r="F244" s="50">
        <f t="shared" si="86"/>
        <v>0</v>
      </c>
      <c r="G244" s="50"/>
      <c r="H244" s="50"/>
      <c r="I244" s="50"/>
      <c r="J244" s="50"/>
      <c r="K244" s="50">
        <f t="shared" si="87"/>
        <v>1010</v>
      </c>
      <c r="L244" s="50"/>
      <c r="M244" s="50"/>
      <c r="N244" s="50"/>
      <c r="O244" s="50">
        <v>1010</v>
      </c>
      <c r="P244" s="50">
        <v>1010</v>
      </c>
      <c r="Q244" s="54">
        <f t="shared" si="88"/>
        <v>1010</v>
      </c>
    </row>
    <row r="245" spans="1:17" s="77" customFormat="1" ht="66" customHeight="1">
      <c r="A245" s="72"/>
      <c r="B245" s="90" t="s">
        <v>188</v>
      </c>
      <c r="C245" s="90" t="s">
        <v>5</v>
      </c>
      <c r="D245" s="90" t="s">
        <v>7</v>
      </c>
      <c r="E245" s="74" t="s">
        <v>166</v>
      </c>
      <c r="F245" s="75">
        <f t="shared" si="86"/>
        <v>105.9</v>
      </c>
      <c r="G245" s="75">
        <v>105.9</v>
      </c>
      <c r="H245" s="75"/>
      <c r="I245" s="75"/>
      <c r="J245" s="75"/>
      <c r="K245" s="75">
        <f t="shared" si="87"/>
        <v>435.1</v>
      </c>
      <c r="L245" s="75"/>
      <c r="M245" s="75"/>
      <c r="N245" s="75"/>
      <c r="O245" s="75">
        <v>435.1</v>
      </c>
      <c r="P245" s="75">
        <v>435.1</v>
      </c>
      <c r="Q245" s="91">
        <f t="shared" si="88"/>
        <v>541</v>
      </c>
    </row>
    <row r="246" spans="1:17" s="2" customFormat="1" ht="18.75">
      <c r="A246" s="1"/>
      <c r="B246" s="24" t="s">
        <v>754</v>
      </c>
      <c r="C246" s="24" t="s">
        <v>756</v>
      </c>
      <c r="D246" s="24" t="s">
        <v>7</v>
      </c>
      <c r="E246" s="19" t="s">
        <v>755</v>
      </c>
      <c r="F246" s="50">
        <f t="shared" si="86"/>
        <v>20686.1</v>
      </c>
      <c r="G246" s="50">
        <v>20686.1</v>
      </c>
      <c r="H246" s="50"/>
      <c r="I246" s="50">
        <v>3860</v>
      </c>
      <c r="J246" s="50"/>
      <c r="K246" s="50">
        <f t="shared" si="87"/>
        <v>62082.6</v>
      </c>
      <c r="L246" s="50"/>
      <c r="M246" s="50"/>
      <c r="N246" s="50"/>
      <c r="O246" s="50">
        <v>62082.6</v>
      </c>
      <c r="P246" s="50">
        <v>62082.6</v>
      </c>
      <c r="Q246" s="54">
        <f t="shared" si="88"/>
        <v>82768.7</v>
      </c>
    </row>
    <row r="247" spans="1:17" s="77" customFormat="1" ht="37.5" hidden="1">
      <c r="A247" s="72"/>
      <c r="B247" s="90" t="s">
        <v>168</v>
      </c>
      <c r="C247" s="90" t="s">
        <v>167</v>
      </c>
      <c r="D247" s="90" t="s">
        <v>841</v>
      </c>
      <c r="E247" s="74" t="s">
        <v>842</v>
      </c>
      <c r="F247" s="75">
        <f t="shared" si="86"/>
        <v>0</v>
      </c>
      <c r="G247" s="75"/>
      <c r="H247" s="75"/>
      <c r="I247" s="75"/>
      <c r="J247" s="75"/>
      <c r="K247" s="75">
        <f t="shared" si="87"/>
        <v>0</v>
      </c>
      <c r="L247" s="75"/>
      <c r="M247" s="75"/>
      <c r="N247" s="75"/>
      <c r="O247" s="75"/>
      <c r="P247" s="75"/>
      <c r="Q247" s="91">
        <f t="shared" si="88"/>
        <v>0</v>
      </c>
    </row>
    <row r="248" spans="1:17" s="138" customFormat="1" ht="20.25">
      <c r="A248" s="134"/>
      <c r="B248" s="135" t="s">
        <v>1203</v>
      </c>
      <c r="C248" s="135" t="s">
        <v>654</v>
      </c>
      <c r="D248" s="135"/>
      <c r="E248" s="136" t="s">
        <v>1228</v>
      </c>
      <c r="F248" s="137">
        <f aca="true" t="shared" si="89" ref="F248:Q248">F249+F254+F257</f>
        <v>0</v>
      </c>
      <c r="G248" s="137">
        <f t="shared" si="89"/>
        <v>0</v>
      </c>
      <c r="H248" s="137">
        <f t="shared" si="89"/>
        <v>0</v>
      </c>
      <c r="I248" s="137">
        <f t="shared" si="89"/>
        <v>0</v>
      </c>
      <c r="J248" s="137">
        <f t="shared" si="89"/>
        <v>0</v>
      </c>
      <c r="K248" s="137">
        <f t="shared" si="89"/>
        <v>62032.1</v>
      </c>
      <c r="L248" s="137">
        <f t="shared" si="89"/>
        <v>15</v>
      </c>
      <c r="M248" s="137">
        <f t="shared" si="89"/>
        <v>0</v>
      </c>
      <c r="N248" s="137">
        <f t="shared" si="89"/>
        <v>0</v>
      </c>
      <c r="O248" s="137">
        <f t="shared" si="89"/>
        <v>62017.1</v>
      </c>
      <c r="P248" s="137">
        <f t="shared" si="89"/>
        <v>61992.1</v>
      </c>
      <c r="Q248" s="137">
        <f t="shared" si="89"/>
        <v>62032.1</v>
      </c>
    </row>
    <row r="249" spans="1:17" s="138" customFormat="1" ht="20.25">
      <c r="A249" s="134"/>
      <c r="B249" s="139" t="s">
        <v>709</v>
      </c>
      <c r="C249" s="139" t="s">
        <v>383</v>
      </c>
      <c r="D249" s="135"/>
      <c r="E249" s="140" t="s">
        <v>384</v>
      </c>
      <c r="F249" s="91">
        <f>F250+F251</f>
        <v>0</v>
      </c>
      <c r="G249" s="91">
        <f aca="true" t="shared" si="90" ref="G249:Q249">G250+G251</f>
        <v>0</v>
      </c>
      <c r="H249" s="91">
        <f t="shared" si="90"/>
        <v>0</v>
      </c>
      <c r="I249" s="91">
        <f t="shared" si="90"/>
        <v>0</v>
      </c>
      <c r="J249" s="91">
        <f t="shared" si="90"/>
        <v>0</v>
      </c>
      <c r="K249" s="91">
        <f t="shared" si="90"/>
        <v>51580.2</v>
      </c>
      <c r="L249" s="91">
        <f t="shared" si="90"/>
        <v>0</v>
      </c>
      <c r="M249" s="91">
        <f t="shared" si="90"/>
        <v>0</v>
      </c>
      <c r="N249" s="91">
        <f t="shared" si="90"/>
        <v>0</v>
      </c>
      <c r="O249" s="91">
        <f t="shared" si="90"/>
        <v>51580.2</v>
      </c>
      <c r="P249" s="91">
        <f t="shared" si="90"/>
        <v>51580.2</v>
      </c>
      <c r="Q249" s="91">
        <f t="shared" si="90"/>
        <v>51580.2</v>
      </c>
    </row>
    <row r="250" spans="1:17" s="138" customFormat="1" ht="37.5">
      <c r="A250" s="134"/>
      <c r="B250" s="131" t="s">
        <v>375</v>
      </c>
      <c r="C250" s="90" t="s">
        <v>707</v>
      </c>
      <c r="D250" s="90" t="s">
        <v>740</v>
      </c>
      <c r="E250" s="74" t="s">
        <v>708</v>
      </c>
      <c r="F250" s="50">
        <f>G250+J250</f>
        <v>0</v>
      </c>
      <c r="G250" s="137"/>
      <c r="H250" s="137"/>
      <c r="I250" s="137"/>
      <c r="J250" s="137"/>
      <c r="K250" s="50">
        <f>L250+O250</f>
        <v>936.7</v>
      </c>
      <c r="L250" s="137"/>
      <c r="M250" s="137"/>
      <c r="N250" s="137"/>
      <c r="O250" s="75">
        <v>936.7</v>
      </c>
      <c r="P250" s="75">
        <v>936.7</v>
      </c>
      <c r="Q250" s="50">
        <f>F250+K250</f>
        <v>936.7</v>
      </c>
    </row>
    <row r="251" spans="1:17" s="138" customFormat="1" ht="20.25">
      <c r="A251" s="134"/>
      <c r="B251" s="24" t="s">
        <v>168</v>
      </c>
      <c r="C251" s="90" t="s">
        <v>167</v>
      </c>
      <c r="D251" s="90"/>
      <c r="E251" s="17" t="s">
        <v>1008</v>
      </c>
      <c r="F251" s="50">
        <f>F252+F253</f>
        <v>0</v>
      </c>
      <c r="G251" s="50">
        <f aca="true" t="shared" si="91" ref="G251:O251">G252+G253</f>
        <v>0</v>
      </c>
      <c r="H251" s="50">
        <f t="shared" si="91"/>
        <v>0</v>
      </c>
      <c r="I251" s="50">
        <f t="shared" si="91"/>
        <v>0</v>
      </c>
      <c r="J251" s="50">
        <f t="shared" si="91"/>
        <v>0</v>
      </c>
      <c r="K251" s="50">
        <f t="shared" si="91"/>
        <v>50643.5</v>
      </c>
      <c r="L251" s="50">
        <f t="shared" si="91"/>
        <v>0</v>
      </c>
      <c r="M251" s="50">
        <f t="shared" si="91"/>
        <v>0</v>
      </c>
      <c r="N251" s="50">
        <f t="shared" si="91"/>
        <v>0</v>
      </c>
      <c r="O251" s="50">
        <f t="shared" si="91"/>
        <v>50643.5</v>
      </c>
      <c r="P251" s="50">
        <f>P252+P253</f>
        <v>50643.5</v>
      </c>
      <c r="Q251" s="50">
        <f>Q252+Q253</f>
        <v>50643.5</v>
      </c>
    </row>
    <row r="252" spans="1:17" s="138" customFormat="1" ht="56.25">
      <c r="A252" s="134"/>
      <c r="B252" s="131" t="s">
        <v>336</v>
      </c>
      <c r="C252" s="90" t="s">
        <v>332</v>
      </c>
      <c r="D252" s="90" t="s">
        <v>740</v>
      </c>
      <c r="E252" s="17" t="s">
        <v>333</v>
      </c>
      <c r="F252" s="50">
        <f>G252+J252</f>
        <v>0</v>
      </c>
      <c r="G252" s="137"/>
      <c r="H252" s="137"/>
      <c r="I252" s="137"/>
      <c r="J252" s="137"/>
      <c r="K252" s="50">
        <f>L252+O252</f>
        <v>1813.4</v>
      </c>
      <c r="L252" s="137"/>
      <c r="M252" s="137"/>
      <c r="N252" s="137"/>
      <c r="O252" s="75">
        <v>1813.4</v>
      </c>
      <c r="P252" s="75">
        <v>1813.4</v>
      </c>
      <c r="Q252" s="50">
        <f>F252+K252</f>
        <v>1813.4</v>
      </c>
    </row>
    <row r="253" spans="1:17" s="138" customFormat="1" ht="37.5">
      <c r="A253" s="134"/>
      <c r="B253" s="131" t="s">
        <v>1224</v>
      </c>
      <c r="C253" s="90" t="s">
        <v>1225</v>
      </c>
      <c r="D253" s="90" t="s">
        <v>740</v>
      </c>
      <c r="E253" s="17" t="s">
        <v>808</v>
      </c>
      <c r="F253" s="50">
        <f>G253+J253</f>
        <v>0</v>
      </c>
      <c r="G253" s="137"/>
      <c r="H253" s="137"/>
      <c r="I253" s="137"/>
      <c r="J253" s="137"/>
      <c r="K253" s="50">
        <f>L253+O253</f>
        <v>48830.1</v>
      </c>
      <c r="L253" s="137"/>
      <c r="M253" s="137"/>
      <c r="N253" s="137"/>
      <c r="O253" s="75">
        <v>48830.1</v>
      </c>
      <c r="P253" s="75">
        <v>48830.1</v>
      </c>
      <c r="Q253" s="50">
        <f>F253+K253</f>
        <v>48830.1</v>
      </c>
    </row>
    <row r="254" spans="1:17" s="77" customFormat="1" ht="37.5">
      <c r="A254" s="72"/>
      <c r="B254" s="139" t="s">
        <v>1204</v>
      </c>
      <c r="C254" s="139" t="s">
        <v>387</v>
      </c>
      <c r="D254" s="139"/>
      <c r="E254" s="140" t="s">
        <v>351</v>
      </c>
      <c r="F254" s="91">
        <f aca="true" t="shared" si="92" ref="F254:Q254">F255</f>
        <v>0</v>
      </c>
      <c r="G254" s="91">
        <f t="shared" si="92"/>
        <v>0</v>
      </c>
      <c r="H254" s="91">
        <f t="shared" si="92"/>
        <v>0</v>
      </c>
      <c r="I254" s="91">
        <f t="shared" si="92"/>
        <v>0</v>
      </c>
      <c r="J254" s="91">
        <f t="shared" si="92"/>
        <v>0</v>
      </c>
      <c r="K254" s="91">
        <f t="shared" si="92"/>
        <v>10411.9</v>
      </c>
      <c r="L254" s="91">
        <f t="shared" si="92"/>
        <v>0</v>
      </c>
      <c r="M254" s="91">
        <f t="shared" si="92"/>
        <v>0</v>
      </c>
      <c r="N254" s="91">
        <f t="shared" si="92"/>
        <v>0</v>
      </c>
      <c r="O254" s="91">
        <f t="shared" si="92"/>
        <v>10411.9</v>
      </c>
      <c r="P254" s="91">
        <f t="shared" si="92"/>
        <v>10411.9</v>
      </c>
      <c r="Q254" s="91">
        <f t="shared" si="92"/>
        <v>10411.9</v>
      </c>
    </row>
    <row r="255" spans="1:17" s="2" customFormat="1" ht="37.5">
      <c r="A255" s="1"/>
      <c r="B255" s="131" t="s">
        <v>114</v>
      </c>
      <c r="C255" s="24" t="s">
        <v>115</v>
      </c>
      <c r="D255" s="24" t="s">
        <v>352</v>
      </c>
      <c r="E255" s="25" t="s">
        <v>456</v>
      </c>
      <c r="F255" s="50">
        <f>G255+J255</f>
        <v>0</v>
      </c>
      <c r="G255" s="50"/>
      <c r="H255" s="50"/>
      <c r="I255" s="50"/>
      <c r="J255" s="50"/>
      <c r="K255" s="50">
        <f>L255+O255</f>
        <v>10411.9</v>
      </c>
      <c r="L255" s="50"/>
      <c r="M255" s="50"/>
      <c r="N255" s="50"/>
      <c r="O255" s="50">
        <v>10411.9</v>
      </c>
      <c r="P255" s="50">
        <v>10411.9</v>
      </c>
      <c r="Q255" s="50">
        <f>F255+K255</f>
        <v>10411.9</v>
      </c>
    </row>
    <row r="256" spans="1:17" s="2" customFormat="1" ht="18.75" hidden="1">
      <c r="A256" s="1"/>
      <c r="B256" s="24" t="s">
        <v>189</v>
      </c>
      <c r="C256" s="24" t="s">
        <v>843</v>
      </c>
      <c r="D256" s="24" t="s">
        <v>844</v>
      </c>
      <c r="E256" s="19" t="s">
        <v>996</v>
      </c>
      <c r="F256" s="50">
        <f>G256+J256</f>
        <v>0</v>
      </c>
      <c r="G256" s="50"/>
      <c r="H256" s="50"/>
      <c r="I256" s="50"/>
      <c r="J256" s="50"/>
      <c r="K256" s="50">
        <f>L256+O256</f>
        <v>0</v>
      </c>
      <c r="L256" s="50"/>
      <c r="M256" s="50"/>
      <c r="N256" s="50"/>
      <c r="O256" s="50"/>
      <c r="P256" s="50"/>
      <c r="Q256" s="54">
        <f>F256+K256</f>
        <v>0</v>
      </c>
    </row>
    <row r="257" spans="1:17" s="2" customFormat="1" ht="37.5">
      <c r="A257" s="1"/>
      <c r="B257" s="39" t="s">
        <v>116</v>
      </c>
      <c r="C257" s="39" t="s">
        <v>117</v>
      </c>
      <c r="D257" s="39"/>
      <c r="E257" s="40" t="s">
        <v>118</v>
      </c>
      <c r="F257" s="50">
        <f aca="true" t="shared" si="93" ref="F257:Q258">F258</f>
        <v>0</v>
      </c>
      <c r="G257" s="50">
        <f t="shared" si="93"/>
        <v>0</v>
      </c>
      <c r="H257" s="50">
        <f t="shared" si="93"/>
        <v>0</v>
      </c>
      <c r="I257" s="50">
        <f t="shared" si="93"/>
        <v>0</v>
      </c>
      <c r="J257" s="50">
        <f t="shared" si="93"/>
        <v>0</v>
      </c>
      <c r="K257" s="50">
        <f t="shared" si="93"/>
        <v>40</v>
      </c>
      <c r="L257" s="50">
        <f t="shared" si="93"/>
        <v>15</v>
      </c>
      <c r="M257" s="50">
        <f t="shared" si="93"/>
        <v>0</v>
      </c>
      <c r="N257" s="50">
        <f t="shared" si="93"/>
        <v>0</v>
      </c>
      <c r="O257" s="50">
        <f t="shared" si="93"/>
        <v>25</v>
      </c>
      <c r="P257" s="50">
        <f t="shared" si="93"/>
        <v>0</v>
      </c>
      <c r="Q257" s="50">
        <f t="shared" si="93"/>
        <v>40</v>
      </c>
    </row>
    <row r="258" spans="1:17" s="2" customFormat="1" ht="20.25">
      <c r="A258" s="1"/>
      <c r="B258" s="18" t="s">
        <v>119</v>
      </c>
      <c r="C258" s="18" t="s">
        <v>987</v>
      </c>
      <c r="D258" s="24" t="s">
        <v>841</v>
      </c>
      <c r="E258" s="32" t="s">
        <v>353</v>
      </c>
      <c r="F258" s="50">
        <f t="shared" si="93"/>
        <v>0</v>
      </c>
      <c r="G258" s="50">
        <f t="shared" si="93"/>
        <v>0</v>
      </c>
      <c r="H258" s="50">
        <f t="shared" si="93"/>
        <v>0</v>
      </c>
      <c r="I258" s="50">
        <f t="shared" si="93"/>
        <v>0</v>
      </c>
      <c r="J258" s="50">
        <f t="shared" si="93"/>
        <v>0</v>
      </c>
      <c r="K258" s="50">
        <f t="shared" si="93"/>
        <v>40</v>
      </c>
      <c r="L258" s="50">
        <f t="shared" si="93"/>
        <v>15</v>
      </c>
      <c r="M258" s="50">
        <f t="shared" si="93"/>
        <v>0</v>
      </c>
      <c r="N258" s="50">
        <f t="shared" si="93"/>
        <v>0</v>
      </c>
      <c r="O258" s="50">
        <f t="shared" si="93"/>
        <v>25</v>
      </c>
      <c r="P258" s="50">
        <f t="shared" si="93"/>
        <v>0</v>
      </c>
      <c r="Q258" s="50">
        <f t="shared" si="93"/>
        <v>40</v>
      </c>
    </row>
    <row r="259" spans="1:17" s="2" customFormat="1" ht="136.5" customHeight="1">
      <c r="A259" s="1"/>
      <c r="B259" s="131" t="s">
        <v>354</v>
      </c>
      <c r="C259" s="24" t="s">
        <v>355</v>
      </c>
      <c r="D259" s="24" t="s">
        <v>841</v>
      </c>
      <c r="E259" s="25" t="s">
        <v>1100</v>
      </c>
      <c r="F259" s="50">
        <f>G259+J259</f>
        <v>0</v>
      </c>
      <c r="G259" s="55"/>
      <c r="H259" s="55"/>
      <c r="I259" s="55"/>
      <c r="J259" s="55"/>
      <c r="K259" s="50">
        <f>L259+O259</f>
        <v>40</v>
      </c>
      <c r="L259" s="55">
        <v>15</v>
      </c>
      <c r="M259" s="55"/>
      <c r="N259" s="55"/>
      <c r="O259" s="55">
        <v>25</v>
      </c>
      <c r="P259" s="55"/>
      <c r="Q259" s="54">
        <f>F259+K259</f>
        <v>40</v>
      </c>
    </row>
    <row r="260" spans="1:17" s="145" customFormat="1" ht="20.25">
      <c r="A260" s="141"/>
      <c r="B260" s="142" t="s">
        <v>120</v>
      </c>
      <c r="C260" s="142" t="s">
        <v>389</v>
      </c>
      <c r="D260" s="142"/>
      <c r="E260" s="143" t="s">
        <v>390</v>
      </c>
      <c r="F260" s="144">
        <f aca="true" t="shared" si="94" ref="F260:Q260">F261</f>
        <v>806.6</v>
      </c>
      <c r="G260" s="144">
        <f t="shared" si="94"/>
        <v>806.6</v>
      </c>
      <c r="H260" s="144">
        <f t="shared" si="94"/>
        <v>470</v>
      </c>
      <c r="I260" s="144">
        <f t="shared" si="94"/>
        <v>19</v>
      </c>
      <c r="J260" s="144">
        <f t="shared" si="94"/>
        <v>0</v>
      </c>
      <c r="K260" s="144">
        <f t="shared" si="94"/>
        <v>211.3</v>
      </c>
      <c r="L260" s="144">
        <f t="shared" si="94"/>
        <v>162.3</v>
      </c>
      <c r="M260" s="144">
        <f t="shared" si="94"/>
        <v>0</v>
      </c>
      <c r="N260" s="144">
        <f t="shared" si="94"/>
        <v>0</v>
      </c>
      <c r="O260" s="144">
        <f t="shared" si="94"/>
        <v>49</v>
      </c>
      <c r="P260" s="144">
        <f t="shared" si="94"/>
        <v>0</v>
      </c>
      <c r="Q260" s="144">
        <f t="shared" si="94"/>
        <v>1017.9</v>
      </c>
    </row>
    <row r="261" spans="1:17" s="2" customFormat="1" ht="37.5">
      <c r="A261" s="1"/>
      <c r="B261" s="39" t="s">
        <v>121</v>
      </c>
      <c r="C261" s="39" t="s">
        <v>122</v>
      </c>
      <c r="D261" s="39"/>
      <c r="E261" s="40" t="s">
        <v>123</v>
      </c>
      <c r="F261" s="54">
        <f aca="true" t="shared" si="95" ref="F261:Q261">F262+F263+F264</f>
        <v>806.6</v>
      </c>
      <c r="G261" s="54">
        <f t="shared" si="95"/>
        <v>806.6</v>
      </c>
      <c r="H261" s="54">
        <f t="shared" si="95"/>
        <v>470</v>
      </c>
      <c r="I261" s="54">
        <f t="shared" si="95"/>
        <v>19</v>
      </c>
      <c r="J261" s="54">
        <f t="shared" si="95"/>
        <v>0</v>
      </c>
      <c r="K261" s="54">
        <f t="shared" si="95"/>
        <v>211.3</v>
      </c>
      <c r="L261" s="54">
        <f t="shared" si="95"/>
        <v>162.3</v>
      </c>
      <c r="M261" s="54">
        <f t="shared" si="95"/>
        <v>0</v>
      </c>
      <c r="N261" s="54">
        <f t="shared" si="95"/>
        <v>0</v>
      </c>
      <c r="O261" s="54">
        <f t="shared" si="95"/>
        <v>49</v>
      </c>
      <c r="P261" s="54">
        <f t="shared" si="95"/>
        <v>0</v>
      </c>
      <c r="Q261" s="54">
        <f t="shared" si="95"/>
        <v>1017.9</v>
      </c>
    </row>
    <row r="262" spans="1:17" s="2" customFormat="1" ht="37.5">
      <c r="A262" s="1"/>
      <c r="B262" s="24" t="s">
        <v>124</v>
      </c>
      <c r="C262" s="24" t="s">
        <v>125</v>
      </c>
      <c r="D262" s="24"/>
      <c r="E262" s="19" t="s">
        <v>126</v>
      </c>
      <c r="F262" s="50">
        <f>G262</f>
        <v>100</v>
      </c>
      <c r="G262" s="50">
        <v>100</v>
      </c>
      <c r="H262" s="50"/>
      <c r="I262" s="50"/>
      <c r="J262" s="50"/>
      <c r="K262" s="50">
        <f>L262+O262</f>
        <v>0</v>
      </c>
      <c r="L262" s="50"/>
      <c r="M262" s="50"/>
      <c r="N262" s="50"/>
      <c r="O262" s="50"/>
      <c r="P262" s="50"/>
      <c r="Q262" s="56">
        <f>F262+K262</f>
        <v>100</v>
      </c>
    </row>
    <row r="263" spans="1:17" s="93" customFormat="1" ht="18.75">
      <c r="A263" s="92"/>
      <c r="B263" s="24" t="s">
        <v>169</v>
      </c>
      <c r="C263" s="24" t="s">
        <v>170</v>
      </c>
      <c r="D263" s="24" t="s">
        <v>17</v>
      </c>
      <c r="E263" s="27" t="s">
        <v>1180</v>
      </c>
      <c r="F263" s="50">
        <f>G263</f>
        <v>654.5</v>
      </c>
      <c r="G263" s="50">
        <v>654.5</v>
      </c>
      <c r="H263" s="57" t="s">
        <v>300</v>
      </c>
      <c r="I263" s="57" t="s">
        <v>301</v>
      </c>
      <c r="J263" s="57"/>
      <c r="K263" s="50">
        <f>L263+O263</f>
        <v>6.8</v>
      </c>
      <c r="L263" s="50">
        <v>6.8</v>
      </c>
      <c r="M263" s="56"/>
      <c r="N263" s="56"/>
      <c r="O263" s="56"/>
      <c r="P263" s="56"/>
      <c r="Q263" s="56">
        <f>F263+K263</f>
        <v>661.3</v>
      </c>
    </row>
    <row r="264" spans="1:17" s="2" customFormat="1" ht="37.5">
      <c r="A264" s="1"/>
      <c r="B264" s="24" t="s">
        <v>62</v>
      </c>
      <c r="C264" s="24" t="s">
        <v>63</v>
      </c>
      <c r="D264" s="24" t="s">
        <v>173</v>
      </c>
      <c r="E264" s="19" t="s">
        <v>278</v>
      </c>
      <c r="F264" s="50">
        <f>G264+J264</f>
        <v>52.1</v>
      </c>
      <c r="G264" s="50">
        <v>52.1</v>
      </c>
      <c r="H264" s="55"/>
      <c r="I264" s="55"/>
      <c r="J264" s="55"/>
      <c r="K264" s="50">
        <f>L264+O264</f>
        <v>204.5</v>
      </c>
      <c r="L264" s="50">
        <v>155.5</v>
      </c>
      <c r="M264" s="146"/>
      <c r="N264" s="146"/>
      <c r="O264" s="55">
        <v>49</v>
      </c>
      <c r="P264" s="146"/>
      <c r="Q264" s="54">
        <f>F264+K264</f>
        <v>256.6</v>
      </c>
    </row>
    <row r="265" spans="1:17" s="2" customFormat="1" ht="37.5" hidden="1">
      <c r="A265" s="1"/>
      <c r="B265" s="24" t="s">
        <v>171</v>
      </c>
      <c r="C265" s="24" t="s">
        <v>172</v>
      </c>
      <c r="D265" s="24" t="s">
        <v>173</v>
      </c>
      <c r="E265" s="19" t="s">
        <v>1191</v>
      </c>
      <c r="F265" s="50">
        <f>G265+J265</f>
        <v>0</v>
      </c>
      <c r="G265" s="55"/>
      <c r="H265" s="55"/>
      <c r="I265" s="55"/>
      <c r="J265" s="55"/>
      <c r="K265" s="50">
        <f>L265+O265</f>
        <v>0</v>
      </c>
      <c r="L265" s="55"/>
      <c r="M265" s="55"/>
      <c r="N265" s="55"/>
      <c r="O265" s="55"/>
      <c r="P265" s="55"/>
      <c r="Q265" s="54">
        <f>F265+K265</f>
        <v>0</v>
      </c>
    </row>
    <row r="266" spans="1:17" s="2" customFormat="1" ht="18.75" hidden="1">
      <c r="A266" s="1"/>
      <c r="B266" s="24" t="s">
        <v>190</v>
      </c>
      <c r="C266" s="24" t="s">
        <v>1190</v>
      </c>
      <c r="D266" s="24" t="s">
        <v>17</v>
      </c>
      <c r="E266" s="19" t="s">
        <v>1180</v>
      </c>
      <c r="F266" s="50">
        <f>G266+J266</f>
        <v>0</v>
      </c>
      <c r="G266" s="55"/>
      <c r="H266" s="55"/>
      <c r="I266" s="55"/>
      <c r="J266" s="55"/>
      <c r="K266" s="50">
        <f>L266+O266</f>
        <v>0</v>
      </c>
      <c r="L266" s="55"/>
      <c r="M266" s="55"/>
      <c r="N266" s="55"/>
      <c r="O266" s="55"/>
      <c r="P266" s="55"/>
      <c r="Q266" s="54">
        <f>F266+K266</f>
        <v>0</v>
      </c>
    </row>
    <row r="267" spans="1:17" s="2" customFormat="1" ht="40.5" customHeight="1">
      <c r="A267" s="1"/>
      <c r="B267" s="29" t="s">
        <v>97</v>
      </c>
      <c r="C267" s="24"/>
      <c r="D267" s="46"/>
      <c r="E267" s="103" t="s">
        <v>254</v>
      </c>
      <c r="F267" s="49">
        <f aca="true" t="shared" si="96" ref="F267:Q269">F268</f>
        <v>0</v>
      </c>
      <c r="G267" s="49">
        <f t="shared" si="96"/>
        <v>0</v>
      </c>
      <c r="H267" s="49">
        <f t="shared" si="96"/>
        <v>0</v>
      </c>
      <c r="I267" s="49">
        <f t="shared" si="96"/>
        <v>0</v>
      </c>
      <c r="J267" s="49">
        <f t="shared" si="96"/>
        <v>0</v>
      </c>
      <c r="K267" s="49">
        <f t="shared" si="96"/>
        <v>0</v>
      </c>
      <c r="L267" s="49">
        <f t="shared" si="96"/>
        <v>0</v>
      </c>
      <c r="M267" s="49">
        <f t="shared" si="96"/>
        <v>0</v>
      </c>
      <c r="N267" s="49">
        <f t="shared" si="96"/>
        <v>0</v>
      </c>
      <c r="O267" s="49">
        <f t="shared" si="96"/>
        <v>0</v>
      </c>
      <c r="P267" s="49">
        <f t="shared" si="96"/>
        <v>0</v>
      </c>
      <c r="Q267" s="49">
        <f t="shared" si="96"/>
        <v>0</v>
      </c>
    </row>
    <row r="268" spans="1:17" s="2" customFormat="1" ht="40.5" customHeight="1">
      <c r="A268" s="1"/>
      <c r="B268" s="29" t="s">
        <v>3</v>
      </c>
      <c r="C268" s="24"/>
      <c r="D268" s="46"/>
      <c r="E268" s="103" t="s">
        <v>254</v>
      </c>
      <c r="F268" s="49">
        <f t="shared" si="96"/>
        <v>0</v>
      </c>
      <c r="G268" s="49">
        <f t="shared" si="96"/>
        <v>0</v>
      </c>
      <c r="H268" s="49">
        <f t="shared" si="96"/>
        <v>0</v>
      </c>
      <c r="I268" s="49">
        <f t="shared" si="96"/>
        <v>0</v>
      </c>
      <c r="J268" s="49">
        <f t="shared" si="96"/>
        <v>0</v>
      </c>
      <c r="K268" s="49">
        <f t="shared" si="96"/>
        <v>0</v>
      </c>
      <c r="L268" s="49">
        <f t="shared" si="96"/>
        <v>0</v>
      </c>
      <c r="M268" s="49">
        <f t="shared" si="96"/>
        <v>0</v>
      </c>
      <c r="N268" s="49">
        <f t="shared" si="96"/>
        <v>0</v>
      </c>
      <c r="O268" s="49">
        <f t="shared" si="96"/>
        <v>0</v>
      </c>
      <c r="P268" s="49">
        <f t="shared" si="96"/>
        <v>0</v>
      </c>
      <c r="Q268" s="49">
        <f t="shared" si="96"/>
        <v>0</v>
      </c>
    </row>
    <row r="269" spans="1:17" s="117" customFormat="1" ht="27" customHeight="1">
      <c r="A269" s="116"/>
      <c r="B269" s="29" t="s">
        <v>127</v>
      </c>
      <c r="C269" s="29" t="s">
        <v>651</v>
      </c>
      <c r="D269" s="47"/>
      <c r="E269" s="30" t="s">
        <v>652</v>
      </c>
      <c r="F269" s="49">
        <f t="shared" si="96"/>
        <v>0</v>
      </c>
      <c r="G269" s="49">
        <f t="shared" si="96"/>
        <v>0</v>
      </c>
      <c r="H269" s="49">
        <f t="shared" si="96"/>
        <v>0</v>
      </c>
      <c r="I269" s="49">
        <f t="shared" si="96"/>
        <v>0</v>
      </c>
      <c r="J269" s="49">
        <f t="shared" si="96"/>
        <v>0</v>
      </c>
      <c r="K269" s="49">
        <f t="shared" si="96"/>
        <v>0</v>
      </c>
      <c r="L269" s="49">
        <f t="shared" si="96"/>
        <v>0</v>
      </c>
      <c r="M269" s="49">
        <f t="shared" si="96"/>
        <v>0</v>
      </c>
      <c r="N269" s="49">
        <f t="shared" si="96"/>
        <v>0</v>
      </c>
      <c r="O269" s="49">
        <f t="shared" si="96"/>
        <v>0</v>
      </c>
      <c r="P269" s="49">
        <f t="shared" si="96"/>
        <v>0</v>
      </c>
      <c r="Q269" s="49">
        <f t="shared" si="96"/>
        <v>0</v>
      </c>
    </row>
    <row r="270" spans="1:17" s="2" customFormat="1" ht="63.75" customHeight="1">
      <c r="A270" s="1"/>
      <c r="B270" s="24" t="s">
        <v>40</v>
      </c>
      <c r="C270" s="24" t="s">
        <v>37</v>
      </c>
      <c r="D270" s="46" t="s">
        <v>648</v>
      </c>
      <c r="E270" s="22" t="s">
        <v>38</v>
      </c>
      <c r="F270" s="50">
        <f>G270+J270</f>
        <v>0</v>
      </c>
      <c r="G270" s="55"/>
      <c r="H270" s="55"/>
      <c r="I270" s="55"/>
      <c r="J270" s="55"/>
      <c r="K270" s="50">
        <f>L270+O270</f>
        <v>0</v>
      </c>
      <c r="L270" s="55"/>
      <c r="M270" s="55"/>
      <c r="N270" s="55"/>
      <c r="O270" s="55"/>
      <c r="P270" s="55"/>
      <c r="Q270" s="50">
        <f>F270+K270</f>
        <v>0</v>
      </c>
    </row>
    <row r="271" spans="1:17" s="2" customFormat="1" ht="63.75" customHeight="1">
      <c r="A271" s="1"/>
      <c r="B271" s="29" t="s">
        <v>200</v>
      </c>
      <c r="C271" s="24"/>
      <c r="D271" s="24"/>
      <c r="E271" s="102" t="s">
        <v>1081</v>
      </c>
      <c r="F271" s="49">
        <f aca="true" t="shared" si="97" ref="F271:Q273">F272</f>
        <v>894.5</v>
      </c>
      <c r="G271" s="49">
        <f t="shared" si="97"/>
        <v>894.5</v>
      </c>
      <c r="H271" s="49">
        <f t="shared" si="97"/>
        <v>671.2</v>
      </c>
      <c r="I271" s="49">
        <f t="shared" si="97"/>
        <v>0</v>
      </c>
      <c r="J271" s="49">
        <f t="shared" si="97"/>
        <v>0</v>
      </c>
      <c r="K271" s="49">
        <f t="shared" si="97"/>
        <v>0</v>
      </c>
      <c r="L271" s="49">
        <f t="shared" si="97"/>
        <v>0</v>
      </c>
      <c r="M271" s="49">
        <f t="shared" si="97"/>
        <v>0</v>
      </c>
      <c r="N271" s="49">
        <f t="shared" si="97"/>
        <v>0</v>
      </c>
      <c r="O271" s="49">
        <f t="shared" si="97"/>
        <v>0</v>
      </c>
      <c r="P271" s="49">
        <f t="shared" si="97"/>
        <v>0</v>
      </c>
      <c r="Q271" s="49">
        <f t="shared" si="97"/>
        <v>894.5</v>
      </c>
    </row>
    <row r="272" spans="1:17" s="2" customFormat="1" ht="62.25" customHeight="1">
      <c r="A272" s="1"/>
      <c r="B272" s="29" t="s">
        <v>201</v>
      </c>
      <c r="C272" s="24"/>
      <c r="D272" s="24"/>
      <c r="E272" s="102" t="s">
        <v>1081</v>
      </c>
      <c r="F272" s="49">
        <f t="shared" si="97"/>
        <v>894.5</v>
      </c>
      <c r="G272" s="49">
        <f t="shared" si="97"/>
        <v>894.5</v>
      </c>
      <c r="H272" s="49">
        <f t="shared" si="97"/>
        <v>671.2</v>
      </c>
      <c r="I272" s="49">
        <f t="shared" si="97"/>
        <v>0</v>
      </c>
      <c r="J272" s="49">
        <f t="shared" si="97"/>
        <v>0</v>
      </c>
      <c r="K272" s="49">
        <f t="shared" si="97"/>
        <v>0</v>
      </c>
      <c r="L272" s="49">
        <f t="shared" si="97"/>
        <v>0</v>
      </c>
      <c r="M272" s="49">
        <f t="shared" si="97"/>
        <v>0</v>
      </c>
      <c r="N272" s="49">
        <f t="shared" si="97"/>
        <v>0</v>
      </c>
      <c r="O272" s="49">
        <f t="shared" si="97"/>
        <v>0</v>
      </c>
      <c r="P272" s="49">
        <f t="shared" si="97"/>
        <v>0</v>
      </c>
      <c r="Q272" s="49">
        <f t="shared" si="97"/>
        <v>894.5</v>
      </c>
    </row>
    <row r="273" spans="1:17" s="117" customFormat="1" ht="27.75" customHeight="1">
      <c r="A273" s="116"/>
      <c r="B273" s="29" t="s">
        <v>128</v>
      </c>
      <c r="C273" s="29" t="s">
        <v>651</v>
      </c>
      <c r="D273" s="29"/>
      <c r="E273" s="30" t="s">
        <v>652</v>
      </c>
      <c r="F273" s="49">
        <f t="shared" si="97"/>
        <v>894.5</v>
      </c>
      <c r="G273" s="49">
        <f t="shared" si="97"/>
        <v>894.5</v>
      </c>
      <c r="H273" s="49">
        <f t="shared" si="97"/>
        <v>671.2</v>
      </c>
      <c r="I273" s="49">
        <f t="shared" si="97"/>
        <v>0</v>
      </c>
      <c r="J273" s="49">
        <f t="shared" si="97"/>
        <v>0</v>
      </c>
      <c r="K273" s="49">
        <f t="shared" si="97"/>
        <v>0</v>
      </c>
      <c r="L273" s="49">
        <f t="shared" si="97"/>
        <v>0</v>
      </c>
      <c r="M273" s="49">
        <f t="shared" si="97"/>
        <v>0</v>
      </c>
      <c r="N273" s="49">
        <f t="shared" si="97"/>
        <v>0</v>
      </c>
      <c r="O273" s="49">
        <f t="shared" si="97"/>
        <v>0</v>
      </c>
      <c r="P273" s="49">
        <f t="shared" si="97"/>
        <v>0</v>
      </c>
      <c r="Q273" s="49">
        <f t="shared" si="97"/>
        <v>894.5</v>
      </c>
    </row>
    <row r="274" spans="1:17" s="2" customFormat="1" ht="58.5" customHeight="1">
      <c r="A274" s="1"/>
      <c r="B274" s="24" t="s">
        <v>202</v>
      </c>
      <c r="C274" s="24" t="s">
        <v>37</v>
      </c>
      <c r="D274" s="46" t="s">
        <v>648</v>
      </c>
      <c r="E274" s="22" t="s">
        <v>38</v>
      </c>
      <c r="F274" s="50">
        <f>G274+J274</f>
        <v>894.5</v>
      </c>
      <c r="G274" s="55">
        <v>894.5</v>
      </c>
      <c r="H274" s="55">
        <v>671.2</v>
      </c>
      <c r="I274" s="55"/>
      <c r="J274" s="55"/>
      <c r="K274" s="50">
        <f>L274+O274</f>
        <v>0</v>
      </c>
      <c r="L274" s="55"/>
      <c r="M274" s="55"/>
      <c r="N274" s="55"/>
      <c r="O274" s="49"/>
      <c r="P274" s="55"/>
      <c r="Q274" s="50">
        <f>F274+K274</f>
        <v>894.5</v>
      </c>
    </row>
    <row r="275" spans="1:17" s="2" customFormat="1" ht="60.75">
      <c r="A275" s="94"/>
      <c r="B275" s="29" t="s">
        <v>1215</v>
      </c>
      <c r="C275" s="29"/>
      <c r="D275" s="29"/>
      <c r="E275" s="30" t="s">
        <v>281</v>
      </c>
      <c r="F275" s="49">
        <f aca="true" t="shared" si="98" ref="F275:Q275">F276</f>
        <v>1900.3999999999999</v>
      </c>
      <c r="G275" s="49">
        <f t="shared" si="98"/>
        <v>1900.3999999999999</v>
      </c>
      <c r="H275" s="49">
        <f t="shared" si="98"/>
        <v>1433</v>
      </c>
      <c r="I275" s="49">
        <f t="shared" si="98"/>
        <v>0</v>
      </c>
      <c r="J275" s="49">
        <f t="shared" si="98"/>
        <v>0</v>
      </c>
      <c r="K275" s="49">
        <f t="shared" si="98"/>
        <v>0</v>
      </c>
      <c r="L275" s="49">
        <f t="shared" si="98"/>
        <v>0</v>
      </c>
      <c r="M275" s="49">
        <f t="shared" si="98"/>
        <v>0</v>
      </c>
      <c r="N275" s="49">
        <f t="shared" si="98"/>
        <v>0</v>
      </c>
      <c r="O275" s="49">
        <f t="shared" si="98"/>
        <v>0</v>
      </c>
      <c r="P275" s="49">
        <f t="shared" si="98"/>
        <v>0</v>
      </c>
      <c r="Q275" s="49">
        <f t="shared" si="98"/>
        <v>1900.3999999999999</v>
      </c>
    </row>
    <row r="276" spans="1:17" s="2" customFormat="1" ht="60.75">
      <c r="A276" s="94"/>
      <c r="B276" s="29" t="s">
        <v>1216</v>
      </c>
      <c r="C276" s="29"/>
      <c r="D276" s="29"/>
      <c r="E276" s="30" t="s">
        <v>281</v>
      </c>
      <c r="F276" s="49">
        <f aca="true" t="shared" si="99" ref="F276:Q276">F277+F279+F281+F284</f>
        <v>1900.3999999999999</v>
      </c>
      <c r="G276" s="49">
        <f t="shared" si="99"/>
        <v>1900.3999999999999</v>
      </c>
      <c r="H276" s="49">
        <f t="shared" si="99"/>
        <v>1433</v>
      </c>
      <c r="I276" s="49">
        <f t="shared" si="99"/>
        <v>0</v>
      </c>
      <c r="J276" s="49">
        <f t="shared" si="99"/>
        <v>0</v>
      </c>
      <c r="K276" s="49">
        <f t="shared" si="99"/>
        <v>0</v>
      </c>
      <c r="L276" s="49">
        <f t="shared" si="99"/>
        <v>0</v>
      </c>
      <c r="M276" s="49">
        <f t="shared" si="99"/>
        <v>0</v>
      </c>
      <c r="N276" s="49">
        <f t="shared" si="99"/>
        <v>0</v>
      </c>
      <c r="O276" s="49">
        <f t="shared" si="99"/>
        <v>0</v>
      </c>
      <c r="P276" s="49">
        <f t="shared" si="99"/>
        <v>0</v>
      </c>
      <c r="Q276" s="49">
        <f t="shared" si="99"/>
        <v>1900.3999999999999</v>
      </c>
    </row>
    <row r="277" spans="1:17" s="2" customFormat="1" ht="20.25">
      <c r="A277" s="94"/>
      <c r="B277" s="29" t="s">
        <v>1217</v>
      </c>
      <c r="C277" s="29" t="s">
        <v>651</v>
      </c>
      <c r="D277" s="29"/>
      <c r="E277" s="30" t="s">
        <v>652</v>
      </c>
      <c r="F277" s="49">
        <f aca="true" t="shared" si="100" ref="F277:Q277">F278</f>
        <v>1768.3</v>
      </c>
      <c r="G277" s="49">
        <f t="shared" si="100"/>
        <v>1768.3</v>
      </c>
      <c r="H277" s="49">
        <f t="shared" si="100"/>
        <v>1433</v>
      </c>
      <c r="I277" s="49">
        <f t="shared" si="100"/>
        <v>0</v>
      </c>
      <c r="J277" s="49">
        <f t="shared" si="100"/>
        <v>0</v>
      </c>
      <c r="K277" s="49">
        <f t="shared" si="100"/>
        <v>0</v>
      </c>
      <c r="L277" s="49">
        <f t="shared" si="100"/>
        <v>0</v>
      </c>
      <c r="M277" s="49">
        <f t="shared" si="100"/>
        <v>0</v>
      </c>
      <c r="N277" s="49">
        <f t="shared" si="100"/>
        <v>0</v>
      </c>
      <c r="O277" s="49">
        <f t="shared" si="100"/>
        <v>0</v>
      </c>
      <c r="P277" s="49">
        <f t="shared" si="100"/>
        <v>0</v>
      </c>
      <c r="Q277" s="49">
        <f t="shared" si="100"/>
        <v>1768.3</v>
      </c>
    </row>
    <row r="278" spans="1:17" s="2" customFormat="1" ht="56.25">
      <c r="A278" s="94"/>
      <c r="B278" s="24" t="s">
        <v>1218</v>
      </c>
      <c r="C278" s="24" t="s">
        <v>37</v>
      </c>
      <c r="D278" s="24" t="s">
        <v>648</v>
      </c>
      <c r="E278" s="22" t="s">
        <v>38</v>
      </c>
      <c r="F278" s="50">
        <f>G278+J278</f>
        <v>1768.3</v>
      </c>
      <c r="G278" s="50">
        <v>1768.3</v>
      </c>
      <c r="H278" s="50">
        <v>1433</v>
      </c>
      <c r="I278" s="54"/>
      <c r="J278" s="54"/>
      <c r="K278" s="50">
        <f>L278+O278</f>
        <v>0</v>
      </c>
      <c r="L278" s="50"/>
      <c r="M278" s="50"/>
      <c r="N278" s="50"/>
      <c r="O278" s="50"/>
      <c r="P278" s="50"/>
      <c r="Q278" s="54">
        <f>F278+K278</f>
        <v>1768.3</v>
      </c>
    </row>
    <row r="279" spans="1:17" s="2" customFormat="1" ht="20.25">
      <c r="A279" s="94"/>
      <c r="B279" s="29" t="s">
        <v>1219</v>
      </c>
      <c r="C279" s="24"/>
      <c r="D279" s="24"/>
      <c r="E279" s="21" t="s">
        <v>560</v>
      </c>
      <c r="F279" s="49">
        <f aca="true" t="shared" si="101" ref="F279:Q279">F280</f>
        <v>0</v>
      </c>
      <c r="G279" s="49">
        <f t="shared" si="101"/>
        <v>0</v>
      </c>
      <c r="H279" s="49">
        <f t="shared" si="101"/>
        <v>0</v>
      </c>
      <c r="I279" s="49">
        <f t="shared" si="101"/>
        <v>0</v>
      </c>
      <c r="J279" s="49">
        <f t="shared" si="101"/>
        <v>0</v>
      </c>
      <c r="K279" s="49">
        <f t="shared" si="101"/>
        <v>0</v>
      </c>
      <c r="L279" s="49">
        <f t="shared" si="101"/>
        <v>0</v>
      </c>
      <c r="M279" s="49">
        <f t="shared" si="101"/>
        <v>0</v>
      </c>
      <c r="N279" s="49">
        <f t="shared" si="101"/>
        <v>0</v>
      </c>
      <c r="O279" s="49">
        <f t="shared" si="101"/>
        <v>0</v>
      </c>
      <c r="P279" s="49">
        <f t="shared" si="101"/>
        <v>0</v>
      </c>
      <c r="Q279" s="49">
        <f t="shared" si="101"/>
        <v>0</v>
      </c>
    </row>
    <row r="280" spans="1:17" s="2" customFormat="1" ht="18.75">
      <c r="A280" s="94"/>
      <c r="B280" s="24" t="s">
        <v>1108</v>
      </c>
      <c r="C280" s="24" t="s">
        <v>849</v>
      </c>
      <c r="D280" s="24" t="s">
        <v>850</v>
      </c>
      <c r="E280" s="22" t="s">
        <v>854</v>
      </c>
      <c r="F280" s="50"/>
      <c r="G280" s="50"/>
      <c r="H280" s="50"/>
      <c r="I280" s="54"/>
      <c r="J280" s="54"/>
      <c r="K280" s="50">
        <f>L280+O280</f>
        <v>0</v>
      </c>
      <c r="L280" s="50"/>
      <c r="M280" s="50"/>
      <c r="N280" s="50"/>
      <c r="O280" s="50"/>
      <c r="P280" s="50"/>
      <c r="Q280" s="50">
        <f>F280+K280</f>
        <v>0</v>
      </c>
    </row>
    <row r="281" spans="1:17" s="2" customFormat="1" ht="20.25">
      <c r="A281" s="94"/>
      <c r="B281" s="29" t="s">
        <v>100</v>
      </c>
      <c r="C281" s="24"/>
      <c r="D281" s="24"/>
      <c r="E281" s="21" t="s">
        <v>704</v>
      </c>
      <c r="F281" s="49">
        <f aca="true" t="shared" si="102" ref="F281:Q281">F283+F282</f>
        <v>0</v>
      </c>
      <c r="G281" s="49">
        <f t="shared" si="102"/>
        <v>0</v>
      </c>
      <c r="H281" s="49">
        <f t="shared" si="102"/>
        <v>0</v>
      </c>
      <c r="I281" s="49">
        <f t="shared" si="102"/>
        <v>0</v>
      </c>
      <c r="J281" s="49">
        <f t="shared" si="102"/>
        <v>0</v>
      </c>
      <c r="K281" s="49">
        <f t="shared" si="102"/>
        <v>0</v>
      </c>
      <c r="L281" s="49">
        <f t="shared" si="102"/>
        <v>0</v>
      </c>
      <c r="M281" s="49">
        <f t="shared" si="102"/>
        <v>0</v>
      </c>
      <c r="N281" s="49">
        <f t="shared" si="102"/>
        <v>0</v>
      </c>
      <c r="O281" s="49">
        <f t="shared" si="102"/>
        <v>0</v>
      </c>
      <c r="P281" s="49">
        <f t="shared" si="102"/>
        <v>0</v>
      </c>
      <c r="Q281" s="49">
        <f t="shared" si="102"/>
        <v>0</v>
      </c>
    </row>
    <row r="282" spans="1:17" s="2" customFormat="1" ht="37.5">
      <c r="A282" s="94"/>
      <c r="B282" s="18" t="s">
        <v>1101</v>
      </c>
      <c r="C282" s="24" t="s">
        <v>706</v>
      </c>
      <c r="D282" s="24" t="s">
        <v>7</v>
      </c>
      <c r="E282" s="22" t="s">
        <v>1199</v>
      </c>
      <c r="F282" s="50">
        <f>G282+J282</f>
        <v>0</v>
      </c>
      <c r="G282" s="49"/>
      <c r="H282" s="49"/>
      <c r="I282" s="49"/>
      <c r="J282" s="49"/>
      <c r="K282" s="50">
        <f>L282+O282</f>
        <v>0</v>
      </c>
      <c r="L282" s="49"/>
      <c r="M282" s="49"/>
      <c r="N282" s="49"/>
      <c r="O282" s="50"/>
      <c r="P282" s="50"/>
      <c r="Q282" s="50">
        <f>F282+K282</f>
        <v>0</v>
      </c>
    </row>
    <row r="283" spans="1:17" s="2" customFormat="1" ht="18.75">
      <c r="A283" s="94"/>
      <c r="B283" s="24" t="s">
        <v>101</v>
      </c>
      <c r="C283" s="24" t="s">
        <v>756</v>
      </c>
      <c r="D283" s="24" t="s">
        <v>7</v>
      </c>
      <c r="E283" s="22" t="s">
        <v>755</v>
      </c>
      <c r="F283" s="50">
        <f>G283+J283</f>
        <v>0</v>
      </c>
      <c r="G283" s="50"/>
      <c r="H283" s="50"/>
      <c r="I283" s="54"/>
      <c r="J283" s="54"/>
      <c r="K283" s="50">
        <f>L283+O283</f>
        <v>0</v>
      </c>
      <c r="L283" s="50"/>
      <c r="M283" s="50"/>
      <c r="N283" s="50"/>
      <c r="O283" s="50"/>
      <c r="P283" s="50"/>
      <c r="Q283" s="50">
        <f>F283+K283</f>
        <v>0</v>
      </c>
    </row>
    <row r="284" spans="1:17" s="2" customFormat="1" ht="20.25">
      <c r="A284" s="94"/>
      <c r="B284" s="135" t="s">
        <v>102</v>
      </c>
      <c r="C284" s="135" t="s">
        <v>654</v>
      </c>
      <c r="D284" s="135"/>
      <c r="E284" s="136" t="s">
        <v>1228</v>
      </c>
      <c r="F284" s="49">
        <f aca="true" t="shared" si="103" ref="F284:Q284">F285</f>
        <v>132.1</v>
      </c>
      <c r="G284" s="49">
        <f t="shared" si="103"/>
        <v>132.1</v>
      </c>
      <c r="H284" s="49">
        <f t="shared" si="103"/>
        <v>0</v>
      </c>
      <c r="I284" s="49">
        <f t="shared" si="103"/>
        <v>0</v>
      </c>
      <c r="J284" s="49">
        <f t="shared" si="103"/>
        <v>0</v>
      </c>
      <c r="K284" s="49">
        <f t="shared" si="103"/>
        <v>0</v>
      </c>
      <c r="L284" s="49">
        <f t="shared" si="103"/>
        <v>0</v>
      </c>
      <c r="M284" s="49">
        <f t="shared" si="103"/>
        <v>0</v>
      </c>
      <c r="N284" s="49">
        <f t="shared" si="103"/>
        <v>0</v>
      </c>
      <c r="O284" s="49">
        <f t="shared" si="103"/>
        <v>0</v>
      </c>
      <c r="P284" s="49">
        <f t="shared" si="103"/>
        <v>0</v>
      </c>
      <c r="Q284" s="49">
        <f t="shared" si="103"/>
        <v>132.1</v>
      </c>
    </row>
    <row r="285" spans="1:17" s="2" customFormat="1" ht="18.75">
      <c r="A285" s="94"/>
      <c r="B285" s="139" t="s">
        <v>103</v>
      </c>
      <c r="C285" s="139" t="s">
        <v>383</v>
      </c>
      <c r="D285" s="139"/>
      <c r="E285" s="140" t="s">
        <v>384</v>
      </c>
      <c r="F285" s="54">
        <f aca="true" t="shared" si="104" ref="F285:Q285">F286+F287</f>
        <v>132.1</v>
      </c>
      <c r="G285" s="54">
        <f t="shared" si="104"/>
        <v>132.1</v>
      </c>
      <c r="H285" s="54">
        <f t="shared" si="104"/>
        <v>0</v>
      </c>
      <c r="I285" s="54">
        <f t="shared" si="104"/>
        <v>0</v>
      </c>
      <c r="J285" s="54">
        <f t="shared" si="104"/>
        <v>0</v>
      </c>
      <c r="K285" s="54">
        <f t="shared" si="104"/>
        <v>0</v>
      </c>
      <c r="L285" s="54">
        <f t="shared" si="104"/>
        <v>0</v>
      </c>
      <c r="M285" s="54">
        <f t="shared" si="104"/>
        <v>0</v>
      </c>
      <c r="N285" s="54">
        <f t="shared" si="104"/>
        <v>0</v>
      </c>
      <c r="O285" s="54">
        <f t="shared" si="104"/>
        <v>0</v>
      </c>
      <c r="P285" s="54">
        <f t="shared" si="104"/>
        <v>0</v>
      </c>
      <c r="Q285" s="54">
        <f t="shared" si="104"/>
        <v>132.1</v>
      </c>
    </row>
    <row r="286" spans="1:17" s="2" customFormat="1" ht="18.75">
      <c r="A286" s="94"/>
      <c r="B286" s="90" t="s">
        <v>1007</v>
      </c>
      <c r="C286" s="90" t="s">
        <v>167</v>
      </c>
      <c r="D286" s="90" t="s">
        <v>841</v>
      </c>
      <c r="E286" s="19" t="s">
        <v>1008</v>
      </c>
      <c r="F286" s="50">
        <f>G286+J286</f>
        <v>0</v>
      </c>
      <c r="G286" s="54"/>
      <c r="H286" s="54"/>
      <c r="I286" s="54"/>
      <c r="J286" s="54"/>
      <c r="K286" s="50">
        <f>L286+O286</f>
        <v>0</v>
      </c>
      <c r="L286" s="54"/>
      <c r="M286" s="54"/>
      <c r="N286" s="54"/>
      <c r="O286" s="50"/>
      <c r="P286" s="50"/>
      <c r="Q286" s="50">
        <f>F286+K286</f>
        <v>0</v>
      </c>
    </row>
    <row r="287" spans="1:17" s="2" customFormat="1" ht="37.5">
      <c r="A287" s="94"/>
      <c r="B287" s="24" t="s">
        <v>104</v>
      </c>
      <c r="C287" s="24" t="s">
        <v>1102</v>
      </c>
      <c r="D287" s="24" t="s">
        <v>841</v>
      </c>
      <c r="E287" s="19" t="s">
        <v>43</v>
      </c>
      <c r="F287" s="50">
        <f>G287+J287</f>
        <v>132.1</v>
      </c>
      <c r="G287" s="50">
        <v>132.1</v>
      </c>
      <c r="H287" s="50"/>
      <c r="I287" s="50"/>
      <c r="J287" s="50"/>
      <c r="K287" s="50">
        <f>L287+O287</f>
        <v>0</v>
      </c>
      <c r="L287" s="50"/>
      <c r="M287" s="50"/>
      <c r="N287" s="50"/>
      <c r="O287" s="50"/>
      <c r="P287" s="50"/>
      <c r="Q287" s="50">
        <f>F287+K287</f>
        <v>132.1</v>
      </c>
    </row>
    <row r="288" spans="1:17" s="2" customFormat="1" ht="40.5">
      <c r="A288" s="1"/>
      <c r="B288" s="29" t="s">
        <v>191</v>
      </c>
      <c r="C288" s="29"/>
      <c r="D288" s="29"/>
      <c r="E288" s="30" t="s">
        <v>1181</v>
      </c>
      <c r="F288" s="49">
        <f aca="true" t="shared" si="105" ref="F288:Q288">F289</f>
        <v>1670.7</v>
      </c>
      <c r="G288" s="49">
        <f t="shared" si="105"/>
        <v>1670.7</v>
      </c>
      <c r="H288" s="49">
        <f t="shared" si="105"/>
        <v>1259.7</v>
      </c>
      <c r="I288" s="49">
        <f t="shared" si="105"/>
        <v>0</v>
      </c>
      <c r="J288" s="49">
        <f t="shared" si="105"/>
        <v>0</v>
      </c>
      <c r="K288" s="49">
        <f t="shared" si="105"/>
        <v>1500</v>
      </c>
      <c r="L288" s="49">
        <f t="shared" si="105"/>
        <v>0</v>
      </c>
      <c r="M288" s="49">
        <f t="shared" si="105"/>
        <v>0</v>
      </c>
      <c r="N288" s="49">
        <f t="shared" si="105"/>
        <v>0</v>
      </c>
      <c r="O288" s="49">
        <f t="shared" si="105"/>
        <v>1500</v>
      </c>
      <c r="P288" s="49">
        <f t="shared" si="105"/>
        <v>1500</v>
      </c>
      <c r="Q288" s="49">
        <f t="shared" si="105"/>
        <v>3170.7</v>
      </c>
    </row>
    <row r="289" spans="1:17" s="2" customFormat="1" ht="40.5">
      <c r="A289" s="1"/>
      <c r="B289" s="29" t="s">
        <v>192</v>
      </c>
      <c r="C289" s="29"/>
      <c r="D289" s="29"/>
      <c r="E289" s="30" t="s">
        <v>1181</v>
      </c>
      <c r="F289" s="49">
        <f aca="true" t="shared" si="106" ref="F289:Q289">F290+F292</f>
        <v>1670.7</v>
      </c>
      <c r="G289" s="49">
        <f t="shared" si="106"/>
        <v>1670.7</v>
      </c>
      <c r="H289" s="49">
        <f t="shared" si="106"/>
        <v>1259.7</v>
      </c>
      <c r="I289" s="49">
        <f t="shared" si="106"/>
        <v>0</v>
      </c>
      <c r="J289" s="49">
        <f t="shared" si="106"/>
        <v>0</v>
      </c>
      <c r="K289" s="49">
        <f t="shared" si="106"/>
        <v>1500</v>
      </c>
      <c r="L289" s="49">
        <f t="shared" si="106"/>
        <v>0</v>
      </c>
      <c r="M289" s="49">
        <f t="shared" si="106"/>
        <v>0</v>
      </c>
      <c r="N289" s="49">
        <f t="shared" si="106"/>
        <v>0</v>
      </c>
      <c r="O289" s="49">
        <f t="shared" si="106"/>
        <v>1500</v>
      </c>
      <c r="P289" s="49">
        <f t="shared" si="106"/>
        <v>1500</v>
      </c>
      <c r="Q289" s="49">
        <f t="shared" si="106"/>
        <v>3170.7</v>
      </c>
    </row>
    <row r="290" spans="1:17" s="2" customFormat="1" ht="20.25">
      <c r="A290" s="1"/>
      <c r="B290" s="29" t="s">
        <v>129</v>
      </c>
      <c r="C290" s="29" t="s">
        <v>651</v>
      </c>
      <c r="D290" s="29"/>
      <c r="E290" s="30" t="s">
        <v>652</v>
      </c>
      <c r="F290" s="49">
        <f aca="true" t="shared" si="107" ref="F290:Q290">F291</f>
        <v>1564.5</v>
      </c>
      <c r="G290" s="49">
        <f t="shared" si="107"/>
        <v>1564.5</v>
      </c>
      <c r="H290" s="49">
        <f t="shared" si="107"/>
        <v>1259.7</v>
      </c>
      <c r="I290" s="49">
        <f t="shared" si="107"/>
        <v>0</v>
      </c>
      <c r="J290" s="49">
        <f t="shared" si="107"/>
        <v>0</v>
      </c>
      <c r="K290" s="49">
        <f t="shared" si="107"/>
        <v>0</v>
      </c>
      <c r="L290" s="49">
        <f t="shared" si="107"/>
        <v>0</v>
      </c>
      <c r="M290" s="49">
        <f t="shared" si="107"/>
        <v>0</v>
      </c>
      <c r="N290" s="49">
        <f t="shared" si="107"/>
        <v>0</v>
      </c>
      <c r="O290" s="49">
        <f t="shared" si="107"/>
        <v>0</v>
      </c>
      <c r="P290" s="49">
        <f t="shared" si="107"/>
        <v>0</v>
      </c>
      <c r="Q290" s="49">
        <f t="shared" si="107"/>
        <v>1564.5</v>
      </c>
    </row>
    <row r="291" spans="1:17" s="2" customFormat="1" ht="56.25">
      <c r="A291" s="1"/>
      <c r="B291" s="24" t="s">
        <v>193</v>
      </c>
      <c r="C291" s="24" t="s">
        <v>37</v>
      </c>
      <c r="D291" s="24" t="s">
        <v>648</v>
      </c>
      <c r="E291" s="22" t="s">
        <v>38</v>
      </c>
      <c r="F291" s="50">
        <f>G291+J291</f>
        <v>1564.5</v>
      </c>
      <c r="G291" s="50">
        <v>1564.5</v>
      </c>
      <c r="H291" s="50">
        <v>1259.7</v>
      </c>
      <c r="I291" s="50"/>
      <c r="J291" s="50"/>
      <c r="K291" s="50">
        <f>L291+O291</f>
        <v>0</v>
      </c>
      <c r="L291" s="50"/>
      <c r="M291" s="50"/>
      <c r="N291" s="50"/>
      <c r="O291" s="50"/>
      <c r="P291" s="50"/>
      <c r="Q291" s="50">
        <f>F291+K291</f>
        <v>1564.5</v>
      </c>
    </row>
    <row r="292" spans="1:17" s="117" customFormat="1" ht="20.25">
      <c r="A292" s="116"/>
      <c r="B292" s="29" t="s">
        <v>130</v>
      </c>
      <c r="C292" s="29" t="s">
        <v>654</v>
      </c>
      <c r="D292" s="29"/>
      <c r="E292" s="136" t="s">
        <v>1228</v>
      </c>
      <c r="F292" s="49">
        <f>F296+F293</f>
        <v>106.2</v>
      </c>
      <c r="G292" s="49">
        <f aca="true" t="shared" si="108" ref="G292:Q292">G296+G293</f>
        <v>106.2</v>
      </c>
      <c r="H292" s="49">
        <f t="shared" si="108"/>
        <v>0</v>
      </c>
      <c r="I292" s="49">
        <f t="shared" si="108"/>
        <v>0</v>
      </c>
      <c r="J292" s="49">
        <f t="shared" si="108"/>
        <v>0</v>
      </c>
      <c r="K292" s="49">
        <f t="shared" si="108"/>
        <v>1500</v>
      </c>
      <c r="L292" s="49">
        <f t="shared" si="108"/>
        <v>0</v>
      </c>
      <c r="M292" s="49">
        <f t="shared" si="108"/>
        <v>0</v>
      </c>
      <c r="N292" s="49">
        <f t="shared" si="108"/>
        <v>0</v>
      </c>
      <c r="O292" s="49">
        <f t="shared" si="108"/>
        <v>1500</v>
      </c>
      <c r="P292" s="49">
        <f t="shared" si="108"/>
        <v>1500</v>
      </c>
      <c r="Q292" s="49">
        <f t="shared" si="108"/>
        <v>1606.2</v>
      </c>
    </row>
    <row r="293" spans="1:17" s="117" customFormat="1" ht="20.25">
      <c r="A293" s="116"/>
      <c r="B293" s="39" t="s">
        <v>1288</v>
      </c>
      <c r="C293" s="39" t="s">
        <v>383</v>
      </c>
      <c r="D293" s="29"/>
      <c r="E293" s="140" t="s">
        <v>384</v>
      </c>
      <c r="F293" s="54">
        <f aca="true" t="shared" si="109" ref="F293:Q293">F294</f>
        <v>0</v>
      </c>
      <c r="G293" s="54">
        <f t="shared" si="109"/>
        <v>0</v>
      </c>
      <c r="H293" s="54">
        <f t="shared" si="109"/>
        <v>0</v>
      </c>
      <c r="I293" s="54">
        <f t="shared" si="109"/>
        <v>0</v>
      </c>
      <c r="J293" s="54">
        <f t="shared" si="109"/>
        <v>0</v>
      </c>
      <c r="K293" s="54">
        <f t="shared" si="109"/>
        <v>1500</v>
      </c>
      <c r="L293" s="54">
        <f t="shared" si="109"/>
        <v>0</v>
      </c>
      <c r="M293" s="54">
        <f t="shared" si="109"/>
        <v>0</v>
      </c>
      <c r="N293" s="54">
        <f t="shared" si="109"/>
        <v>0</v>
      </c>
      <c r="O293" s="54">
        <f t="shared" si="109"/>
        <v>1500</v>
      </c>
      <c r="P293" s="54">
        <f t="shared" si="109"/>
        <v>1500</v>
      </c>
      <c r="Q293" s="54">
        <f t="shared" si="109"/>
        <v>1500</v>
      </c>
    </row>
    <row r="294" spans="1:17" s="117" customFormat="1" ht="37.5">
      <c r="A294" s="116"/>
      <c r="B294" s="24" t="s">
        <v>1289</v>
      </c>
      <c r="C294" s="24" t="s">
        <v>1290</v>
      </c>
      <c r="D294" s="24" t="s">
        <v>1294</v>
      </c>
      <c r="E294" s="74" t="s">
        <v>1291</v>
      </c>
      <c r="F294" s="50">
        <f aca="true" t="shared" si="110" ref="F294:Q294">F295</f>
        <v>0</v>
      </c>
      <c r="G294" s="50">
        <f t="shared" si="110"/>
        <v>0</v>
      </c>
      <c r="H294" s="50">
        <f t="shared" si="110"/>
        <v>0</v>
      </c>
      <c r="I294" s="50">
        <f t="shared" si="110"/>
        <v>0</v>
      </c>
      <c r="J294" s="50">
        <f t="shared" si="110"/>
        <v>0</v>
      </c>
      <c r="K294" s="50">
        <f t="shared" si="110"/>
        <v>1500</v>
      </c>
      <c r="L294" s="50">
        <f t="shared" si="110"/>
        <v>0</v>
      </c>
      <c r="M294" s="50">
        <f t="shared" si="110"/>
        <v>0</v>
      </c>
      <c r="N294" s="50">
        <f t="shared" si="110"/>
        <v>0</v>
      </c>
      <c r="O294" s="50">
        <f t="shared" si="110"/>
        <v>1500</v>
      </c>
      <c r="P294" s="50">
        <f t="shared" si="110"/>
        <v>1500</v>
      </c>
      <c r="Q294" s="50">
        <f t="shared" si="110"/>
        <v>1500</v>
      </c>
    </row>
    <row r="295" spans="1:17" s="117" customFormat="1" ht="37.5">
      <c r="A295" s="116"/>
      <c r="B295" s="131" t="s">
        <v>1292</v>
      </c>
      <c r="C295" s="24" t="s">
        <v>1293</v>
      </c>
      <c r="D295" s="24" t="s">
        <v>1294</v>
      </c>
      <c r="E295" s="132" t="s">
        <v>837</v>
      </c>
      <c r="F295" s="50">
        <f>G295+J295</f>
        <v>0</v>
      </c>
      <c r="G295" s="49"/>
      <c r="H295" s="49"/>
      <c r="I295" s="49"/>
      <c r="J295" s="49"/>
      <c r="K295" s="50">
        <f>L295+O295</f>
        <v>1500</v>
      </c>
      <c r="L295" s="49"/>
      <c r="M295" s="49"/>
      <c r="N295" s="49"/>
      <c r="O295" s="50">
        <v>1500</v>
      </c>
      <c r="P295" s="50">
        <v>1500</v>
      </c>
      <c r="Q295" s="50">
        <f>F295+K295</f>
        <v>1500</v>
      </c>
    </row>
    <row r="296" spans="1:17" s="112" customFormat="1" ht="37.5">
      <c r="A296" s="110"/>
      <c r="B296" s="39" t="s">
        <v>131</v>
      </c>
      <c r="C296" s="39" t="s">
        <v>117</v>
      </c>
      <c r="D296" s="39"/>
      <c r="E296" s="40" t="s">
        <v>118</v>
      </c>
      <c r="F296" s="54">
        <f aca="true" t="shared" si="111" ref="F296:Q296">F297</f>
        <v>106.2</v>
      </c>
      <c r="G296" s="54">
        <f t="shared" si="111"/>
        <v>106.2</v>
      </c>
      <c r="H296" s="54">
        <f t="shared" si="111"/>
        <v>0</v>
      </c>
      <c r="I296" s="54">
        <f t="shared" si="111"/>
        <v>0</v>
      </c>
      <c r="J296" s="54">
        <f t="shared" si="111"/>
        <v>0</v>
      </c>
      <c r="K296" s="54">
        <f t="shared" si="111"/>
        <v>0</v>
      </c>
      <c r="L296" s="54">
        <f t="shared" si="111"/>
        <v>0</v>
      </c>
      <c r="M296" s="54">
        <f t="shared" si="111"/>
        <v>0</v>
      </c>
      <c r="N296" s="54">
        <f t="shared" si="111"/>
        <v>0</v>
      </c>
      <c r="O296" s="54">
        <f t="shared" si="111"/>
        <v>0</v>
      </c>
      <c r="P296" s="54">
        <f t="shared" si="111"/>
        <v>0</v>
      </c>
      <c r="Q296" s="54">
        <f t="shared" si="111"/>
        <v>106.2</v>
      </c>
    </row>
    <row r="297" spans="1:17" s="2" customFormat="1" ht="18.75">
      <c r="A297" s="1"/>
      <c r="B297" s="24" t="s">
        <v>986</v>
      </c>
      <c r="C297" s="24" t="s">
        <v>987</v>
      </c>
      <c r="D297" s="24" t="s">
        <v>841</v>
      </c>
      <c r="E297" s="19" t="s">
        <v>209</v>
      </c>
      <c r="F297" s="50">
        <f aca="true" t="shared" si="112" ref="F297:Q297">F298+F301</f>
        <v>106.2</v>
      </c>
      <c r="G297" s="50">
        <f t="shared" si="112"/>
        <v>106.2</v>
      </c>
      <c r="H297" s="50">
        <f t="shared" si="112"/>
        <v>0</v>
      </c>
      <c r="I297" s="50">
        <f t="shared" si="112"/>
        <v>0</v>
      </c>
      <c r="J297" s="50">
        <f t="shared" si="112"/>
        <v>0</v>
      </c>
      <c r="K297" s="50">
        <f t="shared" si="112"/>
        <v>0</v>
      </c>
      <c r="L297" s="50">
        <f t="shared" si="112"/>
        <v>0</v>
      </c>
      <c r="M297" s="50">
        <f t="shared" si="112"/>
        <v>0</v>
      </c>
      <c r="N297" s="50">
        <f t="shared" si="112"/>
        <v>0</v>
      </c>
      <c r="O297" s="50">
        <f t="shared" si="112"/>
        <v>0</v>
      </c>
      <c r="P297" s="50">
        <f t="shared" si="112"/>
        <v>0</v>
      </c>
      <c r="Q297" s="50">
        <f t="shared" si="112"/>
        <v>106.2</v>
      </c>
    </row>
    <row r="298" spans="1:17" s="2" customFormat="1" ht="37.5">
      <c r="A298" s="1"/>
      <c r="B298" s="131" t="s">
        <v>350</v>
      </c>
      <c r="C298" s="24" t="s">
        <v>988</v>
      </c>
      <c r="D298" s="24" t="s">
        <v>841</v>
      </c>
      <c r="E298" s="25" t="s">
        <v>209</v>
      </c>
      <c r="F298" s="50">
        <f aca="true" t="shared" si="113" ref="F298:F303">G298+J298</f>
        <v>106.2</v>
      </c>
      <c r="G298" s="50">
        <v>106.2</v>
      </c>
      <c r="H298" s="50"/>
      <c r="I298" s="50"/>
      <c r="J298" s="50"/>
      <c r="K298" s="50">
        <f aca="true" t="shared" si="114" ref="K298:K303">L298+O298</f>
        <v>0</v>
      </c>
      <c r="L298" s="50"/>
      <c r="M298" s="50"/>
      <c r="N298" s="50"/>
      <c r="O298" s="50"/>
      <c r="P298" s="50"/>
      <c r="Q298" s="50">
        <f aca="true" t="shared" si="115" ref="Q298:Q303">F298+K298</f>
        <v>106.2</v>
      </c>
    </row>
    <row r="299" spans="1:17" s="2" customFormat="1" ht="37.5" hidden="1">
      <c r="A299" s="1"/>
      <c r="B299" s="131" t="s">
        <v>194</v>
      </c>
      <c r="C299" s="24" t="s">
        <v>840</v>
      </c>
      <c r="D299" s="24" t="s">
        <v>841</v>
      </c>
      <c r="E299" s="25" t="s">
        <v>842</v>
      </c>
      <c r="F299" s="50">
        <f t="shared" si="113"/>
        <v>0</v>
      </c>
      <c r="G299" s="50"/>
      <c r="H299" s="50"/>
      <c r="I299" s="50"/>
      <c r="J299" s="50"/>
      <c r="K299" s="50">
        <f t="shared" si="114"/>
        <v>0</v>
      </c>
      <c r="L299" s="50"/>
      <c r="M299" s="50"/>
      <c r="N299" s="50"/>
      <c r="O299" s="50"/>
      <c r="P299" s="50"/>
      <c r="Q299" s="50">
        <f t="shared" si="115"/>
        <v>0</v>
      </c>
    </row>
    <row r="300" spans="1:17" s="2" customFormat="1" ht="42.75" customHeight="1" hidden="1">
      <c r="A300" s="1"/>
      <c r="B300" s="131" t="s">
        <v>195</v>
      </c>
      <c r="C300" s="24" t="s">
        <v>213</v>
      </c>
      <c r="D300" s="24" t="s">
        <v>4</v>
      </c>
      <c r="E300" s="147" t="s">
        <v>737</v>
      </c>
      <c r="F300" s="50">
        <f t="shared" si="113"/>
        <v>0</v>
      </c>
      <c r="G300" s="50"/>
      <c r="H300" s="50"/>
      <c r="I300" s="50"/>
      <c r="J300" s="50"/>
      <c r="K300" s="50">
        <f t="shared" si="114"/>
        <v>0</v>
      </c>
      <c r="L300" s="50"/>
      <c r="M300" s="50"/>
      <c r="N300" s="50"/>
      <c r="O300" s="50"/>
      <c r="P300" s="50"/>
      <c r="Q300" s="50">
        <f t="shared" si="115"/>
        <v>0</v>
      </c>
    </row>
    <row r="301" spans="1:17" s="2" customFormat="1" ht="37.5">
      <c r="A301" s="1"/>
      <c r="B301" s="131" t="s">
        <v>350</v>
      </c>
      <c r="C301" s="24" t="s">
        <v>988</v>
      </c>
      <c r="D301" s="24" t="s">
        <v>841</v>
      </c>
      <c r="E301" s="25" t="s">
        <v>209</v>
      </c>
      <c r="F301" s="50">
        <f t="shared" si="113"/>
        <v>0</v>
      </c>
      <c r="G301" s="50"/>
      <c r="H301" s="50"/>
      <c r="I301" s="50"/>
      <c r="J301" s="50"/>
      <c r="K301" s="50">
        <f t="shared" si="114"/>
        <v>0</v>
      </c>
      <c r="L301" s="50"/>
      <c r="M301" s="50"/>
      <c r="N301" s="50"/>
      <c r="O301" s="50"/>
      <c r="P301" s="50"/>
      <c r="Q301" s="50">
        <f t="shared" si="115"/>
        <v>0</v>
      </c>
    </row>
    <row r="302" spans="1:17" s="2" customFormat="1" ht="18.75" hidden="1">
      <c r="A302" s="94"/>
      <c r="B302" s="24" t="s">
        <v>203</v>
      </c>
      <c r="C302" s="24" t="s">
        <v>6</v>
      </c>
      <c r="D302" s="46" t="s">
        <v>7</v>
      </c>
      <c r="E302" s="19" t="s">
        <v>296</v>
      </c>
      <c r="F302" s="50">
        <f t="shared" si="113"/>
        <v>0</v>
      </c>
      <c r="G302" s="50"/>
      <c r="H302" s="50"/>
      <c r="I302" s="50"/>
      <c r="J302" s="50"/>
      <c r="K302" s="50">
        <f t="shared" si="114"/>
        <v>0</v>
      </c>
      <c r="L302" s="50"/>
      <c r="M302" s="50"/>
      <c r="N302" s="50"/>
      <c r="O302" s="50"/>
      <c r="P302" s="50"/>
      <c r="Q302" s="54">
        <f t="shared" si="115"/>
        <v>0</v>
      </c>
    </row>
    <row r="303" spans="1:17" s="2" customFormat="1" ht="37.5" hidden="1">
      <c r="A303" s="94"/>
      <c r="B303" s="24" t="s">
        <v>204</v>
      </c>
      <c r="C303" s="24" t="s">
        <v>840</v>
      </c>
      <c r="D303" s="46" t="s">
        <v>841</v>
      </c>
      <c r="E303" s="19" t="s">
        <v>842</v>
      </c>
      <c r="F303" s="50">
        <f t="shared" si="113"/>
        <v>0</v>
      </c>
      <c r="G303" s="50"/>
      <c r="H303" s="50"/>
      <c r="I303" s="50"/>
      <c r="J303" s="50"/>
      <c r="K303" s="50">
        <f t="shared" si="114"/>
        <v>0</v>
      </c>
      <c r="L303" s="50"/>
      <c r="M303" s="50"/>
      <c r="N303" s="50"/>
      <c r="O303" s="50"/>
      <c r="P303" s="50"/>
      <c r="Q303" s="54">
        <f t="shared" si="115"/>
        <v>0</v>
      </c>
    </row>
    <row r="304" spans="1:17" s="2" customFormat="1" ht="55.5" customHeight="1">
      <c r="A304" s="94"/>
      <c r="B304" s="29" t="s">
        <v>196</v>
      </c>
      <c r="C304" s="20"/>
      <c r="D304" s="26"/>
      <c r="E304" s="21" t="s">
        <v>282</v>
      </c>
      <c r="F304" s="49">
        <f aca="true" t="shared" si="116" ref="F304:Q304">F305</f>
        <v>8521.3</v>
      </c>
      <c r="G304" s="49">
        <f t="shared" si="116"/>
        <v>8521.3</v>
      </c>
      <c r="H304" s="49">
        <f t="shared" si="116"/>
        <v>3425.9</v>
      </c>
      <c r="I304" s="49">
        <f t="shared" si="116"/>
        <v>0</v>
      </c>
      <c r="J304" s="49">
        <f t="shared" si="116"/>
        <v>0</v>
      </c>
      <c r="K304" s="49">
        <f t="shared" si="116"/>
        <v>50</v>
      </c>
      <c r="L304" s="49">
        <f t="shared" si="116"/>
        <v>0</v>
      </c>
      <c r="M304" s="49">
        <f t="shared" si="116"/>
        <v>0</v>
      </c>
      <c r="N304" s="49">
        <f t="shared" si="116"/>
        <v>0</v>
      </c>
      <c r="O304" s="49">
        <f t="shared" si="116"/>
        <v>50</v>
      </c>
      <c r="P304" s="49">
        <f t="shared" si="116"/>
        <v>50</v>
      </c>
      <c r="Q304" s="49">
        <f t="shared" si="116"/>
        <v>8571.3</v>
      </c>
    </row>
    <row r="305" spans="1:17" s="2" customFormat="1" ht="52.5" customHeight="1">
      <c r="A305" s="94"/>
      <c r="B305" s="29" t="s">
        <v>197</v>
      </c>
      <c r="C305" s="20"/>
      <c r="D305" s="26"/>
      <c r="E305" s="21" t="s">
        <v>282</v>
      </c>
      <c r="F305" s="49">
        <f aca="true" t="shared" si="117" ref="F305:Q305">F306+F308+F312</f>
        <v>8521.3</v>
      </c>
      <c r="G305" s="49">
        <f t="shared" si="117"/>
        <v>8521.3</v>
      </c>
      <c r="H305" s="49">
        <f t="shared" si="117"/>
        <v>3425.9</v>
      </c>
      <c r="I305" s="49">
        <f t="shared" si="117"/>
        <v>0</v>
      </c>
      <c r="J305" s="49">
        <f t="shared" si="117"/>
        <v>0</v>
      </c>
      <c r="K305" s="49">
        <f t="shared" si="117"/>
        <v>50</v>
      </c>
      <c r="L305" s="49">
        <f t="shared" si="117"/>
        <v>0</v>
      </c>
      <c r="M305" s="49">
        <f t="shared" si="117"/>
        <v>0</v>
      </c>
      <c r="N305" s="49">
        <f t="shared" si="117"/>
        <v>0</v>
      </c>
      <c r="O305" s="49">
        <f t="shared" si="117"/>
        <v>50</v>
      </c>
      <c r="P305" s="49">
        <f t="shared" si="117"/>
        <v>50</v>
      </c>
      <c r="Q305" s="49">
        <f t="shared" si="117"/>
        <v>8571.3</v>
      </c>
    </row>
    <row r="306" spans="1:17" s="2" customFormat="1" ht="24.75" customHeight="1">
      <c r="A306" s="94"/>
      <c r="B306" s="29" t="s">
        <v>365</v>
      </c>
      <c r="C306" s="20" t="s">
        <v>651</v>
      </c>
      <c r="D306" s="26"/>
      <c r="E306" s="30" t="s">
        <v>652</v>
      </c>
      <c r="F306" s="49">
        <f aca="true" t="shared" si="118" ref="F306:Q306">F307</f>
        <v>4248.6</v>
      </c>
      <c r="G306" s="49">
        <f t="shared" si="118"/>
        <v>4248.6</v>
      </c>
      <c r="H306" s="49">
        <f t="shared" si="118"/>
        <v>3425.9</v>
      </c>
      <c r="I306" s="49">
        <f t="shared" si="118"/>
        <v>0</v>
      </c>
      <c r="J306" s="49">
        <f t="shared" si="118"/>
        <v>0</v>
      </c>
      <c r="K306" s="49">
        <f t="shared" si="118"/>
        <v>50</v>
      </c>
      <c r="L306" s="49">
        <f t="shared" si="118"/>
        <v>0</v>
      </c>
      <c r="M306" s="49">
        <f t="shared" si="118"/>
        <v>0</v>
      </c>
      <c r="N306" s="49">
        <f t="shared" si="118"/>
        <v>0</v>
      </c>
      <c r="O306" s="49">
        <f t="shared" si="118"/>
        <v>50</v>
      </c>
      <c r="P306" s="49">
        <f t="shared" si="118"/>
        <v>50</v>
      </c>
      <c r="Q306" s="49">
        <f t="shared" si="118"/>
        <v>4298.6</v>
      </c>
    </row>
    <row r="307" spans="1:17" s="2" customFormat="1" ht="56.25">
      <c r="A307" s="1"/>
      <c r="B307" s="24" t="s">
        <v>198</v>
      </c>
      <c r="C307" s="24" t="s">
        <v>37</v>
      </c>
      <c r="D307" s="46" t="s">
        <v>648</v>
      </c>
      <c r="E307" s="22" t="s">
        <v>38</v>
      </c>
      <c r="F307" s="50">
        <f>G307+J307</f>
        <v>4248.6</v>
      </c>
      <c r="G307" s="50">
        <v>4248.6</v>
      </c>
      <c r="H307" s="50">
        <v>3425.9</v>
      </c>
      <c r="I307" s="50"/>
      <c r="J307" s="50"/>
      <c r="K307" s="50">
        <f>L307+O307</f>
        <v>50</v>
      </c>
      <c r="L307" s="50"/>
      <c r="M307" s="50"/>
      <c r="N307" s="50"/>
      <c r="O307" s="50">
        <v>50</v>
      </c>
      <c r="P307" s="50">
        <v>50</v>
      </c>
      <c r="Q307" s="50">
        <f>F307+K307</f>
        <v>4298.6</v>
      </c>
    </row>
    <row r="308" spans="1:17" s="117" customFormat="1" ht="20.25">
      <c r="A308" s="116"/>
      <c r="B308" s="29" t="s">
        <v>366</v>
      </c>
      <c r="C308" s="29" t="s">
        <v>389</v>
      </c>
      <c r="D308" s="29"/>
      <c r="E308" s="30" t="s">
        <v>390</v>
      </c>
      <c r="F308" s="49">
        <f>F309</f>
        <v>500</v>
      </c>
      <c r="G308" s="49">
        <f>G309</f>
        <v>500</v>
      </c>
      <c r="H308" s="49"/>
      <c r="I308" s="49"/>
      <c r="J308" s="49"/>
      <c r="K308" s="49">
        <f>K309</f>
        <v>0</v>
      </c>
      <c r="L308" s="49"/>
      <c r="M308" s="49"/>
      <c r="N308" s="49"/>
      <c r="O308" s="49"/>
      <c r="P308" s="49"/>
      <c r="Q308" s="49">
        <f>Q309</f>
        <v>500</v>
      </c>
    </row>
    <row r="309" spans="1:17" s="112" customFormat="1" ht="18.75">
      <c r="A309" s="110"/>
      <c r="B309" s="39" t="s">
        <v>174</v>
      </c>
      <c r="C309" s="39" t="s">
        <v>175</v>
      </c>
      <c r="D309" s="39" t="s">
        <v>844</v>
      </c>
      <c r="E309" s="40" t="s">
        <v>1073</v>
      </c>
      <c r="F309" s="54">
        <f>G309+J309</f>
        <v>500</v>
      </c>
      <c r="G309" s="146">
        <v>500</v>
      </c>
      <c r="H309" s="146"/>
      <c r="I309" s="146"/>
      <c r="J309" s="146"/>
      <c r="K309" s="54">
        <f>L309+O309</f>
        <v>0</v>
      </c>
      <c r="L309" s="146"/>
      <c r="M309" s="146"/>
      <c r="N309" s="146"/>
      <c r="O309" s="146"/>
      <c r="P309" s="146"/>
      <c r="Q309" s="54">
        <f>F309+K309</f>
        <v>500</v>
      </c>
    </row>
    <row r="310" spans="1:17" s="2" customFormat="1" ht="18.75" hidden="1">
      <c r="A310" s="1"/>
      <c r="B310" s="24" t="s">
        <v>199</v>
      </c>
      <c r="C310" s="24" t="s">
        <v>1192</v>
      </c>
      <c r="D310" s="46"/>
      <c r="E310" s="19"/>
      <c r="F310" s="50"/>
      <c r="G310" s="55"/>
      <c r="H310" s="55"/>
      <c r="I310" s="55"/>
      <c r="J310" s="55"/>
      <c r="K310" s="50"/>
      <c r="L310" s="55"/>
      <c r="M310" s="55"/>
      <c r="N310" s="55"/>
      <c r="O310" s="55"/>
      <c r="P310" s="55"/>
      <c r="Q310" s="50"/>
    </row>
    <row r="311" spans="1:17" s="2" customFormat="1" ht="74.25" customHeight="1">
      <c r="A311" s="1"/>
      <c r="B311" s="24" t="s">
        <v>25</v>
      </c>
      <c r="C311" s="24" t="s">
        <v>26</v>
      </c>
      <c r="D311" s="24" t="s">
        <v>848</v>
      </c>
      <c r="E311" s="95" t="s">
        <v>27</v>
      </c>
      <c r="F311" s="64">
        <f>G311+J311</f>
        <v>79.6</v>
      </c>
      <c r="G311" s="55">
        <v>79.6</v>
      </c>
      <c r="H311" s="55"/>
      <c r="I311" s="55"/>
      <c r="J311" s="55"/>
      <c r="K311" s="50">
        <f aca="true" t="shared" si="119" ref="K311:K318">L311+O311</f>
        <v>0</v>
      </c>
      <c r="L311" s="55"/>
      <c r="M311" s="55"/>
      <c r="N311" s="55"/>
      <c r="O311" s="55"/>
      <c r="P311" s="55"/>
      <c r="Q311" s="50">
        <f aca="true" t="shared" si="120" ref="Q311:Q318">F311+K311</f>
        <v>79.6</v>
      </c>
    </row>
    <row r="312" spans="1:17" s="117" customFormat="1" ht="30" customHeight="1">
      <c r="A312" s="116"/>
      <c r="B312" s="29" t="s">
        <v>367</v>
      </c>
      <c r="C312" s="29" t="s">
        <v>368</v>
      </c>
      <c r="D312" s="29"/>
      <c r="E312" s="148" t="s">
        <v>369</v>
      </c>
      <c r="F312" s="149">
        <f>F313</f>
        <v>3772.7</v>
      </c>
      <c r="G312" s="49">
        <f>G313</f>
        <v>3772.7</v>
      </c>
      <c r="H312" s="150"/>
      <c r="I312" s="150"/>
      <c r="J312" s="150"/>
      <c r="K312" s="54">
        <f t="shared" si="119"/>
        <v>0</v>
      </c>
      <c r="L312" s="150"/>
      <c r="M312" s="150"/>
      <c r="N312" s="150"/>
      <c r="O312" s="150"/>
      <c r="P312" s="150"/>
      <c r="Q312" s="54">
        <f t="shared" si="120"/>
        <v>3772.7</v>
      </c>
    </row>
    <row r="313" spans="1:17" s="2" customFormat="1" ht="60.75" customHeight="1">
      <c r="A313" s="1"/>
      <c r="B313" s="39" t="s">
        <v>370</v>
      </c>
      <c r="C313" s="39" t="s">
        <v>371</v>
      </c>
      <c r="D313" s="39"/>
      <c r="E313" s="28" t="s">
        <v>372</v>
      </c>
      <c r="F313" s="54">
        <f aca="true" t="shared" si="121" ref="F313:F318">G313+J313</f>
        <v>3772.7</v>
      </c>
      <c r="G313" s="146">
        <v>3772.7</v>
      </c>
      <c r="H313" s="146"/>
      <c r="I313" s="146"/>
      <c r="J313" s="146"/>
      <c r="K313" s="54">
        <f t="shared" si="119"/>
        <v>0</v>
      </c>
      <c r="L313" s="146"/>
      <c r="M313" s="146"/>
      <c r="N313" s="146"/>
      <c r="O313" s="146"/>
      <c r="P313" s="146"/>
      <c r="Q313" s="54">
        <f t="shared" si="120"/>
        <v>3772.7</v>
      </c>
    </row>
    <row r="314" spans="1:17" s="2" customFormat="1" ht="27.75" customHeight="1">
      <c r="A314" s="1"/>
      <c r="B314" s="24" t="s">
        <v>373</v>
      </c>
      <c r="C314" s="24" t="s">
        <v>374</v>
      </c>
      <c r="D314" s="46" t="s">
        <v>848</v>
      </c>
      <c r="E314" s="19" t="s">
        <v>411</v>
      </c>
      <c r="F314" s="50">
        <f t="shared" si="121"/>
        <v>300</v>
      </c>
      <c r="G314" s="55">
        <v>300</v>
      </c>
      <c r="H314" s="55"/>
      <c r="I314" s="55"/>
      <c r="J314" s="55"/>
      <c r="K314" s="50">
        <f t="shared" si="119"/>
        <v>0</v>
      </c>
      <c r="L314" s="55"/>
      <c r="M314" s="55"/>
      <c r="N314" s="55"/>
      <c r="O314" s="55"/>
      <c r="P314" s="55"/>
      <c r="Q314" s="50">
        <f t="shared" si="120"/>
        <v>300</v>
      </c>
    </row>
    <row r="315" spans="1:17" s="2" customFormat="1" ht="37.5">
      <c r="A315" s="1"/>
      <c r="B315" s="24" t="s">
        <v>373</v>
      </c>
      <c r="C315" s="24" t="s">
        <v>374</v>
      </c>
      <c r="D315" s="46" t="s">
        <v>848</v>
      </c>
      <c r="E315" s="19" t="s">
        <v>412</v>
      </c>
      <c r="F315" s="64">
        <f t="shared" si="121"/>
        <v>200</v>
      </c>
      <c r="G315" s="55">
        <v>200</v>
      </c>
      <c r="H315" s="55"/>
      <c r="I315" s="55"/>
      <c r="J315" s="55"/>
      <c r="K315" s="50">
        <f t="shared" si="119"/>
        <v>0</v>
      </c>
      <c r="L315" s="55"/>
      <c r="M315" s="55"/>
      <c r="N315" s="55"/>
      <c r="O315" s="55"/>
      <c r="P315" s="55"/>
      <c r="Q315" s="50">
        <f t="shared" si="120"/>
        <v>200</v>
      </c>
    </row>
    <row r="316" spans="1:17" s="2" customFormat="1" ht="24.75" customHeight="1">
      <c r="A316" s="1"/>
      <c r="B316" s="24" t="s">
        <v>373</v>
      </c>
      <c r="C316" s="24" t="s">
        <v>374</v>
      </c>
      <c r="D316" s="46" t="s">
        <v>848</v>
      </c>
      <c r="E316" s="19" t="s">
        <v>964</v>
      </c>
      <c r="F316" s="64">
        <f t="shared" si="121"/>
        <v>50</v>
      </c>
      <c r="G316" s="55">
        <v>50</v>
      </c>
      <c r="H316" s="55"/>
      <c r="I316" s="55"/>
      <c r="J316" s="55"/>
      <c r="K316" s="50">
        <f t="shared" si="119"/>
        <v>0</v>
      </c>
      <c r="L316" s="55"/>
      <c r="M316" s="55"/>
      <c r="N316" s="55"/>
      <c r="O316" s="55"/>
      <c r="P316" s="55"/>
      <c r="Q316" s="50">
        <f t="shared" si="120"/>
        <v>50</v>
      </c>
    </row>
    <row r="317" spans="1:17" s="2" customFormat="1" ht="42.75" customHeight="1">
      <c r="A317" s="1"/>
      <c r="B317" s="24" t="s">
        <v>373</v>
      </c>
      <c r="C317" s="24" t="s">
        <v>374</v>
      </c>
      <c r="D317" s="24" t="s">
        <v>848</v>
      </c>
      <c r="E317" s="96" t="s">
        <v>364</v>
      </c>
      <c r="F317" s="64">
        <f t="shared" si="121"/>
        <v>1000</v>
      </c>
      <c r="G317" s="55">
        <v>1000</v>
      </c>
      <c r="H317" s="55"/>
      <c r="I317" s="55"/>
      <c r="J317" s="55"/>
      <c r="K317" s="50">
        <f t="shared" si="119"/>
        <v>0</v>
      </c>
      <c r="L317" s="55"/>
      <c r="M317" s="55"/>
      <c r="N317" s="55"/>
      <c r="O317" s="55"/>
      <c r="P317" s="55"/>
      <c r="Q317" s="50">
        <f t="shared" si="120"/>
        <v>1000</v>
      </c>
    </row>
    <row r="318" spans="1:17" s="2" customFormat="1" ht="86.25" customHeight="1">
      <c r="A318" s="1"/>
      <c r="B318" s="24" t="s">
        <v>373</v>
      </c>
      <c r="C318" s="24" t="s">
        <v>374</v>
      </c>
      <c r="D318" s="24" t="s">
        <v>848</v>
      </c>
      <c r="E318" s="97" t="s">
        <v>925</v>
      </c>
      <c r="F318" s="64">
        <f t="shared" si="121"/>
        <v>2222.7</v>
      </c>
      <c r="G318" s="55">
        <v>2222.7</v>
      </c>
      <c r="H318" s="55"/>
      <c r="I318" s="55"/>
      <c r="J318" s="55"/>
      <c r="K318" s="50">
        <f t="shared" si="119"/>
        <v>0</v>
      </c>
      <c r="L318" s="55"/>
      <c r="M318" s="55"/>
      <c r="N318" s="55"/>
      <c r="O318" s="55"/>
      <c r="P318" s="55"/>
      <c r="Q318" s="50">
        <f t="shared" si="120"/>
        <v>2222.7</v>
      </c>
    </row>
    <row r="319" spans="1:17" s="2" customFormat="1" ht="20.25">
      <c r="A319" s="1"/>
      <c r="B319" s="15"/>
      <c r="C319" s="20"/>
      <c r="D319" s="26"/>
      <c r="E319" s="21" t="s">
        <v>93</v>
      </c>
      <c r="F319" s="49">
        <f aca="true" t="shared" si="122" ref="F319:Q319">F9+F27+F198+F106+F166+F234+F57+F176+F288+F275+F304+F271+F267</f>
        <v>1131832.4</v>
      </c>
      <c r="G319" s="49">
        <f t="shared" si="122"/>
        <v>1131832.4</v>
      </c>
      <c r="H319" s="49">
        <f t="shared" si="122"/>
        <v>273717.00000000006</v>
      </c>
      <c r="I319" s="49">
        <f t="shared" si="122"/>
        <v>45314.09999999999</v>
      </c>
      <c r="J319" s="49">
        <f t="shared" si="122"/>
        <v>0</v>
      </c>
      <c r="K319" s="49">
        <f t="shared" si="122"/>
        <v>166171.3</v>
      </c>
      <c r="L319" s="49">
        <f t="shared" si="122"/>
        <v>15048.600000000002</v>
      </c>
      <c r="M319" s="49">
        <f t="shared" si="122"/>
        <v>660</v>
      </c>
      <c r="N319" s="49">
        <f t="shared" si="122"/>
        <v>533.9</v>
      </c>
      <c r="O319" s="49">
        <f t="shared" si="122"/>
        <v>151122.69999999998</v>
      </c>
      <c r="P319" s="49">
        <f t="shared" si="122"/>
        <v>151048.69999999998</v>
      </c>
      <c r="Q319" s="49">
        <f t="shared" si="122"/>
        <v>1298003.7</v>
      </c>
    </row>
    <row r="320" spans="1:17" s="2" customFormat="1" ht="20.25">
      <c r="A320" s="1"/>
      <c r="B320" s="15"/>
      <c r="C320" s="32"/>
      <c r="D320" s="98"/>
      <c r="E320" s="30" t="s">
        <v>94</v>
      </c>
      <c r="F320" s="99">
        <f aca="true" t="shared" si="123" ref="F320:Q320">F319</f>
        <v>1131832.4</v>
      </c>
      <c r="G320" s="99">
        <f t="shared" si="123"/>
        <v>1131832.4</v>
      </c>
      <c r="H320" s="99">
        <f t="shared" si="123"/>
        <v>273717.00000000006</v>
      </c>
      <c r="I320" s="99">
        <f t="shared" si="123"/>
        <v>45314.09999999999</v>
      </c>
      <c r="J320" s="99">
        <f t="shared" si="123"/>
        <v>0</v>
      </c>
      <c r="K320" s="99">
        <f t="shared" si="123"/>
        <v>166171.3</v>
      </c>
      <c r="L320" s="99">
        <f t="shared" si="123"/>
        <v>15048.600000000002</v>
      </c>
      <c r="M320" s="99">
        <f t="shared" si="123"/>
        <v>660</v>
      </c>
      <c r="N320" s="99">
        <f t="shared" si="123"/>
        <v>533.9</v>
      </c>
      <c r="O320" s="99">
        <f t="shared" si="123"/>
        <v>151122.69999999998</v>
      </c>
      <c r="P320" s="99">
        <f t="shared" si="123"/>
        <v>151048.69999999998</v>
      </c>
      <c r="Q320" s="99">
        <f t="shared" si="123"/>
        <v>1298003.7</v>
      </c>
    </row>
    <row r="321" spans="6:17" ht="12.75">
      <c r="F321" s="100"/>
      <c r="G321" s="100"/>
      <c r="H321" s="100"/>
      <c r="I321" s="100"/>
      <c r="J321" s="100"/>
      <c r="K321" s="100"/>
      <c r="L321" s="100"/>
      <c r="M321" s="100"/>
      <c r="N321" s="100"/>
      <c r="O321" s="100"/>
      <c r="P321" s="100"/>
      <c r="Q321" s="101"/>
    </row>
    <row r="322" spans="2:17" ht="12.75" hidden="1">
      <c r="B322" s="546"/>
      <c r="C322" s="546"/>
      <c r="D322" s="546"/>
      <c r="E322" s="546"/>
      <c r="F322" s="546"/>
      <c r="G322" s="546"/>
      <c r="H322" s="546"/>
      <c r="I322" s="546"/>
      <c r="J322" s="546"/>
      <c r="K322" s="546"/>
      <c r="L322" s="546"/>
      <c r="M322" s="546"/>
      <c r="N322" s="546"/>
      <c r="O322" s="546"/>
      <c r="P322" s="546"/>
      <c r="Q322" s="546"/>
    </row>
    <row r="323" spans="2:18" ht="18.75">
      <c r="B323" s="518"/>
      <c r="C323" s="518"/>
      <c r="D323" s="518"/>
      <c r="E323" s="518"/>
      <c r="F323" s="518"/>
      <c r="G323" s="518"/>
      <c r="H323" s="518"/>
      <c r="I323" s="518"/>
      <c r="J323" s="518"/>
      <c r="K323" s="518"/>
      <c r="L323" s="518"/>
      <c r="M323" s="518"/>
      <c r="N323" s="518"/>
      <c r="O323" s="518"/>
      <c r="P323" s="518"/>
      <c r="Q323" s="518"/>
      <c r="R323" s="518"/>
    </row>
    <row r="324" spans="2:18" ht="12.75">
      <c r="B324" s="546"/>
      <c r="C324" s="546"/>
      <c r="D324" s="546"/>
      <c r="E324" s="546"/>
      <c r="F324" s="546"/>
      <c r="G324" s="546"/>
      <c r="H324" s="546"/>
      <c r="I324" s="546"/>
      <c r="J324" s="546"/>
      <c r="K324" s="546"/>
      <c r="L324" s="546"/>
      <c r="M324" s="546"/>
      <c r="N324" s="546"/>
      <c r="O324" s="546"/>
      <c r="P324" s="546"/>
      <c r="Q324" s="546"/>
      <c r="R324" s="546"/>
    </row>
    <row r="325" spans="2:17" ht="12.75">
      <c r="B325" s="546"/>
      <c r="C325" s="546"/>
      <c r="D325" s="546"/>
      <c r="E325" s="546"/>
      <c r="F325" s="546"/>
      <c r="G325" s="546"/>
      <c r="H325" s="546"/>
      <c r="I325" s="546"/>
      <c r="J325" s="546"/>
      <c r="K325" s="546"/>
      <c r="L325" s="546"/>
      <c r="M325" s="546"/>
      <c r="N325" s="546"/>
      <c r="O325" s="546"/>
      <c r="P325" s="546"/>
      <c r="Q325" s="546"/>
    </row>
    <row r="334" ht="12.75">
      <c r="F334" s="43"/>
    </row>
  </sheetData>
  <sheetProtection/>
  <mergeCells count="75">
    <mergeCell ref="C87:C89"/>
    <mergeCell ref="D87:D89"/>
    <mergeCell ref="B90:B92"/>
    <mergeCell ref="C90:C92"/>
    <mergeCell ref="D90:D92"/>
    <mergeCell ref="B87:B89"/>
    <mergeCell ref="B93:B95"/>
    <mergeCell ref="C93:C95"/>
    <mergeCell ref="D93:D95"/>
    <mergeCell ref="B325:Q325"/>
    <mergeCell ref="B98:B100"/>
    <mergeCell ref="B322:Q322"/>
    <mergeCell ref="C98:C100"/>
    <mergeCell ref="D98:D100"/>
    <mergeCell ref="B323:R323"/>
    <mergeCell ref="B324:R324"/>
    <mergeCell ref="B81:B83"/>
    <mergeCell ref="C81:C83"/>
    <mergeCell ref="D81:D83"/>
    <mergeCell ref="B85:B86"/>
    <mergeCell ref="C85:C86"/>
    <mergeCell ref="D85:D86"/>
    <mergeCell ref="B74:B76"/>
    <mergeCell ref="C74:C76"/>
    <mergeCell ref="D74:D76"/>
    <mergeCell ref="B78:B80"/>
    <mergeCell ref="C78:C80"/>
    <mergeCell ref="D78:D80"/>
    <mergeCell ref="B68:B70"/>
    <mergeCell ref="C68:C70"/>
    <mergeCell ref="D68:D70"/>
    <mergeCell ref="B71:B73"/>
    <mergeCell ref="C71:C73"/>
    <mergeCell ref="D71:D73"/>
    <mergeCell ref="B62:B64"/>
    <mergeCell ref="C62:C64"/>
    <mergeCell ref="D62:D64"/>
    <mergeCell ref="B65:B67"/>
    <mergeCell ref="C65:C67"/>
    <mergeCell ref="D65:D67"/>
    <mergeCell ref="A39:A41"/>
    <mergeCell ref="B39:B41"/>
    <mergeCell ref="C39:C41"/>
    <mergeCell ref="D39:D41"/>
    <mergeCell ref="A43:A45"/>
    <mergeCell ref="B43:B45"/>
    <mergeCell ref="C43:C45"/>
    <mergeCell ref="D43:D45"/>
    <mergeCell ref="P7:P8"/>
    <mergeCell ref="K6:K8"/>
    <mergeCell ref="A36:A38"/>
    <mergeCell ref="B36:B38"/>
    <mergeCell ref="C36:C38"/>
    <mergeCell ref="D36:D38"/>
    <mergeCell ref="L6:L8"/>
    <mergeCell ref="M6:N6"/>
    <mergeCell ref="O6:O8"/>
    <mergeCell ref="M7:M8"/>
    <mergeCell ref="N7:N8"/>
    <mergeCell ref="F6:F8"/>
    <mergeCell ref="G6:G8"/>
    <mergeCell ref="H6:I6"/>
    <mergeCell ref="J6:J8"/>
    <mergeCell ref="H7:H8"/>
    <mergeCell ref="I7:I8"/>
    <mergeCell ref="B1:Q1"/>
    <mergeCell ref="N2:R2"/>
    <mergeCell ref="B3:Q3"/>
    <mergeCell ref="B5:B8"/>
    <mergeCell ref="C5:C8"/>
    <mergeCell ref="D5:D8"/>
    <mergeCell ref="E5:E8"/>
    <mergeCell ref="F5:J5"/>
    <mergeCell ref="K5:P5"/>
    <mergeCell ref="Q5:Q8"/>
  </mergeCells>
  <printOptions/>
  <pageMargins left="0.44" right="0.19" top="0.17" bottom="0.17" header="0.18" footer="0.19"/>
  <pageSetup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5"/>
  <sheetViews>
    <sheetView workbookViewId="0" topLeftCell="A359">
      <selection activeCell="E385" sqref="E385"/>
    </sheetView>
  </sheetViews>
  <sheetFormatPr defaultColWidth="9.00390625" defaultRowHeight="12.75"/>
  <cols>
    <col min="1" max="1" width="9.125" style="230" customWidth="1"/>
    <col min="2" max="2" width="15.125" style="230" customWidth="1"/>
    <col min="3" max="3" width="17.75390625" style="231" customWidth="1"/>
    <col min="4" max="4" width="36.875" style="230" customWidth="1"/>
    <col min="5" max="5" width="13.375" style="231" customWidth="1"/>
    <col min="6" max="6" width="16.625" style="233" customWidth="1"/>
    <col min="7" max="16384" width="9.125" style="230" customWidth="1"/>
  </cols>
  <sheetData>
    <row r="1" ht="12.75">
      <c r="E1" s="232"/>
    </row>
    <row r="4" ht="12.75">
      <c r="E4" s="232" t="s">
        <v>1139</v>
      </c>
    </row>
    <row r="5" ht="12.75">
      <c r="E5" s="234" t="s">
        <v>109</v>
      </c>
    </row>
    <row r="6" ht="12.75">
      <c r="E6" s="234" t="s">
        <v>1140</v>
      </c>
    </row>
    <row r="7" spans="2:5" ht="12.75">
      <c r="B7" s="235"/>
      <c r="C7" s="236"/>
      <c r="D7" s="236" t="s">
        <v>1141</v>
      </c>
      <c r="E7" s="237"/>
    </row>
    <row r="8" spans="2:6" ht="13.5" thickBot="1">
      <c r="B8" s="519" t="s">
        <v>1142</v>
      </c>
      <c r="C8" s="519"/>
      <c r="D8" s="519"/>
      <c r="E8" s="237"/>
      <c r="F8" s="238" t="s">
        <v>1127</v>
      </c>
    </row>
    <row r="9" spans="2:6" ht="48.75" thickBot="1">
      <c r="B9" s="239" t="s">
        <v>1143</v>
      </c>
      <c r="C9" s="240" t="s">
        <v>1144</v>
      </c>
      <c r="D9" s="241" t="s">
        <v>243</v>
      </c>
      <c r="E9" s="241" t="s">
        <v>244</v>
      </c>
      <c r="F9" s="242" t="s">
        <v>245</v>
      </c>
    </row>
    <row r="10" spans="2:6" ht="25.5" hidden="1">
      <c r="B10" s="243" t="s">
        <v>246</v>
      </c>
      <c r="C10" s="244" t="s">
        <v>247</v>
      </c>
      <c r="D10" s="245" t="s">
        <v>248</v>
      </c>
      <c r="E10" s="246"/>
      <c r="F10" s="247"/>
    </row>
    <row r="11" spans="2:6" ht="12.75" hidden="1">
      <c r="B11" s="248"/>
      <c r="C11" s="249"/>
      <c r="D11" s="250" t="s">
        <v>249</v>
      </c>
      <c r="E11" s="251">
        <f>SUM(E6:E10)</f>
        <v>0</v>
      </c>
      <c r="F11" s="252">
        <f>SUM(F6:F10)</f>
        <v>0</v>
      </c>
    </row>
    <row r="12" spans="2:6" ht="12.75" hidden="1">
      <c r="B12" s="253">
        <v>100</v>
      </c>
      <c r="C12" s="254" t="s">
        <v>250</v>
      </c>
      <c r="D12" s="255" t="s">
        <v>251</v>
      </c>
      <c r="E12" s="256"/>
      <c r="F12" s="257"/>
    </row>
    <row r="13" spans="2:6" ht="12.75" hidden="1">
      <c r="B13" s="253">
        <v>230000</v>
      </c>
      <c r="C13" s="254"/>
      <c r="D13" s="255" t="s">
        <v>228</v>
      </c>
      <c r="E13" s="256"/>
      <c r="F13" s="257"/>
    </row>
    <row r="14" spans="2:6" ht="12.75" hidden="1">
      <c r="B14" s="248">
        <v>10116</v>
      </c>
      <c r="C14" s="249"/>
      <c r="D14" s="250" t="s">
        <v>229</v>
      </c>
      <c r="E14" s="251"/>
      <c r="F14" s="252"/>
    </row>
    <row r="15" spans="2:6" ht="24" hidden="1">
      <c r="B15" s="248">
        <v>200</v>
      </c>
      <c r="C15" s="254" t="s">
        <v>230</v>
      </c>
      <c r="D15" s="255" t="s">
        <v>248</v>
      </c>
      <c r="E15" s="256"/>
      <c r="F15" s="257"/>
    </row>
    <row r="16" spans="2:6" ht="12.75" hidden="1">
      <c r="B16" s="248">
        <v>10116</v>
      </c>
      <c r="C16" s="249"/>
      <c r="D16" s="250" t="s">
        <v>231</v>
      </c>
      <c r="E16" s="251"/>
      <c r="F16" s="252"/>
    </row>
    <row r="17" spans="2:6" ht="60" hidden="1">
      <c r="B17" s="248">
        <v>91101</v>
      </c>
      <c r="C17" s="254" t="s">
        <v>232</v>
      </c>
      <c r="D17" s="255" t="s">
        <v>233</v>
      </c>
      <c r="E17" s="256"/>
      <c r="F17" s="257"/>
    </row>
    <row r="18" spans="2:6" ht="26.25" hidden="1" thickBot="1">
      <c r="B18" s="258"/>
      <c r="C18" s="259"/>
      <c r="D18" s="260" t="s">
        <v>234</v>
      </c>
      <c r="E18" s="261">
        <f>E17</f>
        <v>0</v>
      </c>
      <c r="F18" s="262">
        <f>F17</f>
        <v>0</v>
      </c>
    </row>
    <row r="19" spans="2:6" ht="38.25" hidden="1">
      <c r="B19" s="243">
        <v>1000</v>
      </c>
      <c r="C19" s="263" t="s">
        <v>235</v>
      </c>
      <c r="D19" s="264" t="s">
        <v>236</v>
      </c>
      <c r="E19" s="265"/>
      <c r="F19" s="266"/>
    </row>
    <row r="20" spans="2:6" ht="51" hidden="1">
      <c r="B20" s="520">
        <v>70101</v>
      </c>
      <c r="C20" s="523" t="s">
        <v>235</v>
      </c>
      <c r="D20" s="269" t="s">
        <v>527</v>
      </c>
      <c r="E20" s="270"/>
      <c r="F20" s="271"/>
    </row>
    <row r="21" spans="2:6" ht="38.25" hidden="1">
      <c r="B21" s="521"/>
      <c r="C21" s="524"/>
      <c r="D21" s="269" t="s">
        <v>217</v>
      </c>
      <c r="E21" s="274"/>
      <c r="F21" s="275"/>
    </row>
    <row r="22" spans="2:6" ht="38.25" hidden="1">
      <c r="B22" s="522"/>
      <c r="C22" s="525"/>
      <c r="D22" s="277" t="s">
        <v>218</v>
      </c>
      <c r="E22" s="278"/>
      <c r="F22" s="279"/>
    </row>
    <row r="23" spans="2:6" ht="51" hidden="1">
      <c r="B23" s="280">
        <v>70201</v>
      </c>
      <c r="C23" s="281" t="s">
        <v>235</v>
      </c>
      <c r="D23" s="269" t="s">
        <v>219</v>
      </c>
      <c r="E23" s="274"/>
      <c r="F23" s="275"/>
    </row>
    <row r="24" spans="2:6" ht="51" hidden="1">
      <c r="B24" s="282">
        <v>70201</v>
      </c>
      <c r="C24" s="273" t="s">
        <v>235</v>
      </c>
      <c r="D24" s="269" t="s">
        <v>220</v>
      </c>
      <c r="E24" s="270"/>
      <c r="F24" s="271"/>
    </row>
    <row r="25" spans="2:6" ht="12.75" hidden="1">
      <c r="B25" s="283">
        <v>7000</v>
      </c>
      <c r="C25" s="281" t="s">
        <v>235</v>
      </c>
      <c r="D25" s="255" t="s">
        <v>221</v>
      </c>
      <c r="E25" s="278"/>
      <c r="F25" s="279"/>
    </row>
    <row r="26" spans="2:6" ht="13.5" hidden="1" thickBot="1">
      <c r="B26" s="267">
        <v>250403</v>
      </c>
      <c r="C26" s="268" t="s">
        <v>235</v>
      </c>
      <c r="D26" s="284" t="s">
        <v>222</v>
      </c>
      <c r="E26" s="270"/>
      <c r="F26" s="271"/>
    </row>
    <row r="27" spans="2:6" ht="13.5" hidden="1" thickBot="1">
      <c r="B27" s="285"/>
      <c r="C27" s="286"/>
      <c r="D27" s="287" t="s">
        <v>223</v>
      </c>
      <c r="E27" s="288">
        <f>SUM(E19:E26)</f>
        <v>0</v>
      </c>
      <c r="F27" s="289">
        <f>SUM(F19:F26)</f>
        <v>0</v>
      </c>
    </row>
    <row r="28" spans="2:6" ht="25.5" hidden="1">
      <c r="B28" s="290" t="s">
        <v>224</v>
      </c>
      <c r="C28" s="291" t="s">
        <v>225</v>
      </c>
      <c r="D28" s="292" t="s">
        <v>226</v>
      </c>
      <c r="E28" s="246"/>
      <c r="F28" s="247"/>
    </row>
    <row r="29" spans="2:6" ht="25.5" hidden="1">
      <c r="B29" s="283">
        <v>80101</v>
      </c>
      <c r="C29" s="281" t="s">
        <v>225</v>
      </c>
      <c r="D29" s="255" t="s">
        <v>227</v>
      </c>
      <c r="E29" s="256"/>
      <c r="F29" s="257"/>
    </row>
    <row r="30" spans="2:6" ht="38.25" hidden="1">
      <c r="B30" s="283">
        <v>80101</v>
      </c>
      <c r="C30" s="281" t="s">
        <v>225</v>
      </c>
      <c r="D30" s="255" t="s">
        <v>1091</v>
      </c>
      <c r="E30" s="256"/>
      <c r="F30" s="257"/>
    </row>
    <row r="31" spans="2:6" ht="38.25" hidden="1">
      <c r="B31" s="283">
        <v>80800</v>
      </c>
      <c r="C31" s="276" t="s">
        <v>225</v>
      </c>
      <c r="D31" s="245" t="s">
        <v>1092</v>
      </c>
      <c r="E31" s="256"/>
      <c r="F31" s="257"/>
    </row>
    <row r="32" spans="2:6" ht="38.25" hidden="1">
      <c r="B32" s="272">
        <v>80800</v>
      </c>
      <c r="C32" s="276" t="s">
        <v>225</v>
      </c>
      <c r="D32" s="245" t="s">
        <v>1093</v>
      </c>
      <c r="E32" s="293"/>
      <c r="F32" s="294"/>
    </row>
    <row r="33" spans="2:6" ht="26.25" hidden="1" thickBot="1">
      <c r="B33" s="295">
        <v>250403</v>
      </c>
      <c r="C33" s="268" t="s">
        <v>225</v>
      </c>
      <c r="D33" s="284" t="s">
        <v>1094</v>
      </c>
      <c r="E33" s="296"/>
      <c r="F33" s="297"/>
    </row>
    <row r="34" spans="2:6" ht="13.5" hidden="1" thickBot="1">
      <c r="B34" s="298"/>
      <c r="C34" s="299"/>
      <c r="D34" s="300" t="s">
        <v>1095</v>
      </c>
      <c r="E34" s="301">
        <f>SUM(E28:E33)</f>
        <v>0</v>
      </c>
      <c r="F34" s="302">
        <f>SUM(F28:F33)</f>
        <v>0</v>
      </c>
    </row>
    <row r="35" spans="2:6" ht="38.25" hidden="1">
      <c r="B35" s="303">
        <v>100</v>
      </c>
      <c r="C35" s="304" t="s">
        <v>1096</v>
      </c>
      <c r="D35" s="305" t="s">
        <v>1097</v>
      </c>
      <c r="E35" s="306"/>
      <c r="F35" s="307"/>
    </row>
    <row r="36" spans="2:6" ht="38.25" hidden="1">
      <c r="B36" s="308" t="s">
        <v>1098</v>
      </c>
      <c r="C36" s="526" t="s">
        <v>1096</v>
      </c>
      <c r="D36" s="255" t="s">
        <v>1147</v>
      </c>
      <c r="E36" s="256"/>
      <c r="F36" s="257"/>
    </row>
    <row r="37" spans="2:6" ht="25.5" hidden="1">
      <c r="B37" s="308" t="s">
        <v>1148</v>
      </c>
      <c r="C37" s="526"/>
      <c r="D37" s="255" t="s">
        <v>1149</v>
      </c>
      <c r="E37" s="256"/>
      <c r="F37" s="257"/>
    </row>
    <row r="38" spans="2:6" ht="13.5" hidden="1" thickBot="1">
      <c r="B38" s="309" t="s">
        <v>1150</v>
      </c>
      <c r="C38" s="259" t="s">
        <v>1096</v>
      </c>
      <c r="D38" s="310" t="s">
        <v>1151</v>
      </c>
      <c r="E38" s="312"/>
      <c r="F38" s="313"/>
    </row>
    <row r="39" spans="2:6" ht="13.5" hidden="1" thickBot="1">
      <c r="B39" s="314"/>
      <c r="C39" s="315"/>
      <c r="D39" s="316" t="s">
        <v>1152</v>
      </c>
      <c r="E39" s="317">
        <f>SUM(E36:E38)</f>
        <v>0</v>
      </c>
      <c r="F39" s="318">
        <f>SUM(F36:F38)</f>
        <v>0</v>
      </c>
    </row>
    <row r="40" spans="2:6" ht="38.25" hidden="1">
      <c r="B40" s="319"/>
      <c r="C40" s="320" t="s">
        <v>1153</v>
      </c>
      <c r="D40" s="250" t="s">
        <v>1154</v>
      </c>
      <c r="E40" s="321"/>
      <c r="F40" s="322"/>
    </row>
    <row r="41" spans="2:6" ht="51.75" hidden="1" thickBot="1">
      <c r="B41" s="283">
        <v>110502</v>
      </c>
      <c r="C41" s="281" t="s">
        <v>1153</v>
      </c>
      <c r="D41" s="255" t="s">
        <v>1155</v>
      </c>
      <c r="E41" s="321"/>
      <c r="F41" s="322"/>
    </row>
    <row r="42" spans="2:6" ht="51" hidden="1">
      <c r="B42" s="298">
        <v>4000</v>
      </c>
      <c r="C42" s="323" t="s">
        <v>1156</v>
      </c>
      <c r="D42" s="324" t="s">
        <v>578</v>
      </c>
      <c r="E42" s="306"/>
      <c r="F42" s="307"/>
    </row>
    <row r="43" spans="2:6" ht="51" hidden="1">
      <c r="B43" s="283">
        <v>150101</v>
      </c>
      <c r="C43" s="281" t="s">
        <v>1156</v>
      </c>
      <c r="D43" s="325" t="s">
        <v>579</v>
      </c>
      <c r="E43" s="256"/>
      <c r="F43" s="257"/>
    </row>
    <row r="44" spans="2:6" ht="51" hidden="1">
      <c r="B44" s="283">
        <v>150101</v>
      </c>
      <c r="C44" s="281" t="s">
        <v>1156</v>
      </c>
      <c r="D44" s="325" t="s">
        <v>580</v>
      </c>
      <c r="E44" s="256"/>
      <c r="F44" s="257"/>
    </row>
    <row r="45" spans="2:6" ht="25.5" hidden="1">
      <c r="B45" s="243">
        <v>150101</v>
      </c>
      <c r="C45" s="281" t="s">
        <v>1156</v>
      </c>
      <c r="D45" s="325" t="s">
        <v>581</v>
      </c>
      <c r="E45" s="256"/>
      <c r="F45" s="257"/>
    </row>
    <row r="46" spans="2:6" ht="38.25" hidden="1">
      <c r="B46" s="243">
        <v>150101</v>
      </c>
      <c r="C46" s="281" t="s">
        <v>1156</v>
      </c>
      <c r="D46" s="325" t="s">
        <v>582</v>
      </c>
      <c r="E46" s="256"/>
      <c r="F46" s="257"/>
    </row>
    <row r="47" spans="2:6" ht="38.25" hidden="1">
      <c r="B47" s="243">
        <v>150101</v>
      </c>
      <c r="C47" s="281" t="s">
        <v>1156</v>
      </c>
      <c r="D47" s="325" t="s">
        <v>593</v>
      </c>
      <c r="E47" s="256"/>
      <c r="F47" s="257"/>
    </row>
    <row r="48" spans="2:6" ht="38.25" hidden="1">
      <c r="B48" s="283">
        <v>150101</v>
      </c>
      <c r="C48" s="281" t="s">
        <v>1156</v>
      </c>
      <c r="D48" s="325" t="s">
        <v>594</v>
      </c>
      <c r="E48" s="256"/>
      <c r="F48" s="257"/>
    </row>
    <row r="49" spans="2:6" ht="77.25" hidden="1" thickBot="1">
      <c r="B49" s="267">
        <v>150101</v>
      </c>
      <c r="C49" s="268" t="s">
        <v>1156</v>
      </c>
      <c r="D49" s="326" t="s">
        <v>595</v>
      </c>
      <c r="E49" s="296"/>
      <c r="F49" s="297"/>
    </row>
    <row r="50" spans="2:6" ht="63.75" hidden="1">
      <c r="B50" s="327">
        <v>4000</v>
      </c>
      <c r="C50" s="328" t="s">
        <v>1156</v>
      </c>
      <c r="D50" s="300" t="s">
        <v>596</v>
      </c>
      <c r="E50" s="301"/>
      <c r="F50" s="302"/>
    </row>
    <row r="51" spans="2:6" ht="25.5" hidden="1">
      <c r="B51" s="283">
        <v>100203</v>
      </c>
      <c r="C51" s="281" t="s">
        <v>1156</v>
      </c>
      <c r="D51" s="255" t="s">
        <v>597</v>
      </c>
      <c r="E51" s="251"/>
      <c r="F51" s="252"/>
    </row>
    <row r="52" spans="2:6" ht="13.5" hidden="1" thickBot="1">
      <c r="B52" s="329"/>
      <c r="C52" s="330"/>
      <c r="D52" s="316" t="s">
        <v>598</v>
      </c>
      <c r="E52" s="317">
        <f>E51</f>
        <v>0</v>
      </c>
      <c r="F52" s="331">
        <f>F50</f>
        <v>0</v>
      </c>
    </row>
    <row r="53" spans="2:6" ht="38.25" hidden="1">
      <c r="B53" s="272">
        <v>4000</v>
      </c>
      <c r="C53" s="273" t="s">
        <v>1156</v>
      </c>
      <c r="D53" s="332" t="s">
        <v>599</v>
      </c>
      <c r="E53" s="333"/>
      <c r="F53" s="334"/>
    </row>
    <row r="54" spans="2:6" ht="12.75" hidden="1">
      <c r="B54" s="283">
        <v>100203</v>
      </c>
      <c r="C54" s="281" t="s">
        <v>1156</v>
      </c>
      <c r="D54" s="335" t="s">
        <v>600</v>
      </c>
      <c r="E54" s="251"/>
      <c r="F54" s="252"/>
    </row>
    <row r="55" spans="2:6" ht="13.5" hidden="1" thickBot="1">
      <c r="B55" s="336"/>
      <c r="C55" s="263"/>
      <c r="D55" s="316" t="s">
        <v>598</v>
      </c>
      <c r="E55" s="333">
        <f>E54</f>
        <v>0</v>
      </c>
      <c r="F55" s="334"/>
    </row>
    <row r="56" spans="2:6" ht="39" thickBot="1">
      <c r="B56" s="337"/>
      <c r="C56" s="338" t="s">
        <v>250</v>
      </c>
      <c r="D56" s="339" t="s">
        <v>601</v>
      </c>
      <c r="E56" s="340"/>
      <c r="F56" s="302"/>
    </row>
    <row r="57" spans="2:6" ht="26.25" thickBot="1">
      <c r="B57" s="337">
        <v>110150</v>
      </c>
      <c r="C57" s="343" t="s">
        <v>250</v>
      </c>
      <c r="D57" s="344" t="s">
        <v>602</v>
      </c>
      <c r="E57" s="345">
        <v>250</v>
      </c>
      <c r="F57" s="346">
        <v>250</v>
      </c>
    </row>
    <row r="58" spans="2:6" ht="39" thickBot="1">
      <c r="B58" s="337">
        <v>110150</v>
      </c>
      <c r="C58" s="343" t="s">
        <v>250</v>
      </c>
      <c r="D58" s="344" t="s">
        <v>603</v>
      </c>
      <c r="E58" s="345">
        <v>645.7</v>
      </c>
      <c r="F58" s="346">
        <v>645.7</v>
      </c>
    </row>
    <row r="59" spans="2:6" ht="39" thickBot="1">
      <c r="B59" s="337">
        <v>110150</v>
      </c>
      <c r="C59" s="343" t="s">
        <v>250</v>
      </c>
      <c r="D59" s="344" t="s">
        <v>619</v>
      </c>
      <c r="E59" s="345">
        <v>73</v>
      </c>
      <c r="F59" s="346">
        <v>73</v>
      </c>
    </row>
    <row r="60" spans="2:6" ht="27.75" customHeight="1" thickBot="1">
      <c r="B60" s="337">
        <v>110150</v>
      </c>
      <c r="C60" s="343" t="s">
        <v>250</v>
      </c>
      <c r="D60" s="344" t="s">
        <v>1051</v>
      </c>
      <c r="E60" s="345">
        <v>51</v>
      </c>
      <c r="F60" s="346">
        <v>51</v>
      </c>
    </row>
    <row r="61" spans="2:6" ht="69.75" customHeight="1" thickBot="1">
      <c r="B61" s="337">
        <v>117130</v>
      </c>
      <c r="C61" s="343" t="s">
        <v>250</v>
      </c>
      <c r="D61" s="347" t="s">
        <v>620</v>
      </c>
      <c r="E61" s="345">
        <v>290</v>
      </c>
      <c r="F61" s="346">
        <v>290</v>
      </c>
    </row>
    <row r="62" spans="2:6" ht="45" customHeight="1" thickBot="1">
      <c r="B62" s="337">
        <v>117350</v>
      </c>
      <c r="C62" s="343" t="s">
        <v>250</v>
      </c>
      <c r="D62" s="347" t="s">
        <v>903</v>
      </c>
      <c r="E62" s="345">
        <v>263</v>
      </c>
      <c r="F62" s="346">
        <v>263</v>
      </c>
    </row>
    <row r="63" spans="2:6" ht="13.5" thickBot="1">
      <c r="B63" s="337"/>
      <c r="C63" s="338"/>
      <c r="D63" s="348" t="s">
        <v>229</v>
      </c>
      <c r="E63" s="340">
        <v>1572.7</v>
      </c>
      <c r="F63" s="340">
        <v>1572.7</v>
      </c>
    </row>
    <row r="64" spans="2:6" ht="39" thickBot="1">
      <c r="B64" s="337"/>
      <c r="C64" s="338" t="s">
        <v>621</v>
      </c>
      <c r="D64" s="339" t="s">
        <v>622</v>
      </c>
      <c r="E64" s="340"/>
      <c r="F64" s="340"/>
    </row>
    <row r="65" spans="2:6" ht="26.25" thickBot="1">
      <c r="B65" s="337">
        <v>611010</v>
      </c>
      <c r="C65" s="343" t="s">
        <v>621</v>
      </c>
      <c r="D65" s="344" t="s">
        <v>623</v>
      </c>
      <c r="E65" s="515">
        <v>37.05</v>
      </c>
      <c r="F65" s="515">
        <v>37.05</v>
      </c>
    </row>
    <row r="66" spans="2:6" ht="39" thickBot="1">
      <c r="B66" s="337">
        <v>611010</v>
      </c>
      <c r="C66" s="343" t="s">
        <v>621</v>
      </c>
      <c r="D66" s="344" t="s">
        <v>592</v>
      </c>
      <c r="E66" s="345">
        <v>103.8</v>
      </c>
      <c r="F66" s="345">
        <v>103.8</v>
      </c>
    </row>
    <row r="67" spans="2:6" ht="26.25" thickBot="1">
      <c r="B67" s="337">
        <v>611020</v>
      </c>
      <c r="C67" s="343" t="s">
        <v>621</v>
      </c>
      <c r="D67" s="344" t="s">
        <v>624</v>
      </c>
      <c r="E67" s="515">
        <v>37.05</v>
      </c>
      <c r="F67" s="515">
        <v>37.05</v>
      </c>
    </row>
    <row r="68" spans="2:6" ht="13.5" thickBot="1">
      <c r="B68" s="337">
        <v>611020</v>
      </c>
      <c r="C68" s="343" t="s">
        <v>621</v>
      </c>
      <c r="D68" s="344" t="s">
        <v>833</v>
      </c>
      <c r="E68" s="515">
        <v>15.9</v>
      </c>
      <c r="F68" s="515">
        <v>15.9</v>
      </c>
    </row>
    <row r="69" spans="2:6" ht="42.75" customHeight="1" thickBot="1">
      <c r="B69" s="337">
        <v>611020</v>
      </c>
      <c r="C69" s="343" t="s">
        <v>621</v>
      </c>
      <c r="D69" s="344" t="s">
        <v>625</v>
      </c>
      <c r="E69" s="345">
        <v>52.3</v>
      </c>
      <c r="F69" s="345">
        <v>52.3</v>
      </c>
    </row>
    <row r="70" spans="2:6" ht="66" customHeight="1" thickBot="1">
      <c r="B70" s="337">
        <v>611020</v>
      </c>
      <c r="C70" s="343" t="s">
        <v>621</v>
      </c>
      <c r="D70" s="344" t="s">
        <v>626</v>
      </c>
      <c r="E70" s="345">
        <v>1333.5</v>
      </c>
      <c r="F70" s="345">
        <v>1333.5</v>
      </c>
    </row>
    <row r="71" spans="2:6" ht="42.75" customHeight="1" thickBot="1">
      <c r="B71" s="337">
        <v>611020</v>
      </c>
      <c r="C71" s="343" t="s">
        <v>621</v>
      </c>
      <c r="D71" s="344" t="s">
        <v>77</v>
      </c>
      <c r="E71" s="345">
        <v>270.4</v>
      </c>
      <c r="F71" s="345">
        <v>270.4</v>
      </c>
    </row>
    <row r="72" spans="2:6" ht="42.75" customHeight="1" thickBot="1">
      <c r="B72" s="337">
        <v>611020</v>
      </c>
      <c r="C72" s="343" t="s">
        <v>621</v>
      </c>
      <c r="D72" s="344" t="s">
        <v>216</v>
      </c>
      <c r="E72" s="345">
        <v>80.9</v>
      </c>
      <c r="F72" s="345">
        <v>80.9</v>
      </c>
    </row>
    <row r="73" spans="2:6" ht="31.5" customHeight="1" thickBot="1">
      <c r="B73" s="337">
        <v>611090</v>
      </c>
      <c r="C73" s="343" t="s">
        <v>621</v>
      </c>
      <c r="D73" s="347" t="s">
        <v>627</v>
      </c>
      <c r="E73" s="345">
        <v>150</v>
      </c>
      <c r="F73" s="345">
        <v>150</v>
      </c>
    </row>
    <row r="74" spans="2:6" ht="54.75" customHeight="1" thickBot="1">
      <c r="B74" s="337">
        <v>611150</v>
      </c>
      <c r="C74" s="343" t="s">
        <v>621</v>
      </c>
      <c r="D74" s="344" t="s">
        <v>628</v>
      </c>
      <c r="E74" s="345">
        <v>190.6</v>
      </c>
      <c r="F74" s="345">
        <v>190.6</v>
      </c>
    </row>
    <row r="75" spans="2:6" ht="31.5" customHeight="1" thickBot="1">
      <c r="B75" s="337">
        <v>611040</v>
      </c>
      <c r="C75" s="343" t="s">
        <v>621</v>
      </c>
      <c r="D75" s="344" t="s">
        <v>528</v>
      </c>
      <c r="E75" s="345">
        <v>100</v>
      </c>
      <c r="F75" s="345">
        <v>100</v>
      </c>
    </row>
    <row r="76" spans="2:6" ht="13.5" thickBot="1">
      <c r="B76" s="337"/>
      <c r="C76" s="338"/>
      <c r="D76" s="338" t="s">
        <v>223</v>
      </c>
      <c r="E76" s="340">
        <v>2371.5</v>
      </c>
      <c r="F76" s="340">
        <v>2371.5</v>
      </c>
    </row>
    <row r="77" spans="2:6" ht="39" thickBot="1">
      <c r="B77" s="337"/>
      <c r="C77" s="338" t="s">
        <v>629</v>
      </c>
      <c r="D77" s="339" t="s">
        <v>622</v>
      </c>
      <c r="E77" s="340"/>
      <c r="F77" s="340"/>
    </row>
    <row r="78" spans="2:6" ht="51.75" thickBot="1">
      <c r="B78" s="337">
        <v>712010</v>
      </c>
      <c r="C78" s="343" t="s">
        <v>629</v>
      </c>
      <c r="D78" s="344" t="s">
        <v>495</v>
      </c>
      <c r="E78" s="345">
        <v>40</v>
      </c>
      <c r="F78" s="345">
        <v>40</v>
      </c>
    </row>
    <row r="79" spans="2:6" ht="64.5" thickBot="1">
      <c r="B79" s="337">
        <v>712010</v>
      </c>
      <c r="C79" s="343" t="s">
        <v>629</v>
      </c>
      <c r="D79" s="344" t="s">
        <v>496</v>
      </c>
      <c r="E79" s="345">
        <v>67</v>
      </c>
      <c r="F79" s="345">
        <v>67</v>
      </c>
    </row>
    <row r="80" spans="2:6" ht="56.25" customHeight="1" thickBot="1">
      <c r="B80" s="337">
        <v>712010</v>
      </c>
      <c r="C80" s="343" t="s">
        <v>629</v>
      </c>
      <c r="D80" s="344" t="s">
        <v>313</v>
      </c>
      <c r="E80" s="345">
        <v>415.3</v>
      </c>
      <c r="F80" s="345">
        <v>415.3</v>
      </c>
    </row>
    <row r="81" spans="2:6" ht="77.25" thickBot="1">
      <c r="B81" s="337">
        <v>712100</v>
      </c>
      <c r="C81" s="343" t="s">
        <v>629</v>
      </c>
      <c r="D81" s="347" t="s">
        <v>113</v>
      </c>
      <c r="E81" s="345">
        <v>296</v>
      </c>
      <c r="F81" s="345">
        <v>296</v>
      </c>
    </row>
    <row r="82" spans="2:6" ht="26.25" thickBot="1">
      <c r="B82" s="337">
        <v>712100</v>
      </c>
      <c r="C82" s="343" t="s">
        <v>629</v>
      </c>
      <c r="D82" s="349" t="s">
        <v>577</v>
      </c>
      <c r="E82" s="345">
        <v>100</v>
      </c>
      <c r="F82" s="345">
        <v>100</v>
      </c>
    </row>
    <row r="83" spans="2:6" ht="64.5" thickBot="1">
      <c r="B83" s="337">
        <v>712030</v>
      </c>
      <c r="C83" s="343" t="s">
        <v>629</v>
      </c>
      <c r="D83" s="349" t="s">
        <v>65</v>
      </c>
      <c r="E83" s="345">
        <v>150</v>
      </c>
      <c r="F83" s="345">
        <v>150</v>
      </c>
    </row>
    <row r="84" spans="2:6" ht="13.5" thickBot="1">
      <c r="B84" s="337"/>
      <c r="C84" s="338"/>
      <c r="D84" s="338" t="s">
        <v>66</v>
      </c>
      <c r="E84" s="340">
        <v>1068.3</v>
      </c>
      <c r="F84" s="340">
        <v>1068.3</v>
      </c>
    </row>
    <row r="85" spans="2:6" ht="39" thickBot="1">
      <c r="B85" s="337"/>
      <c r="C85" s="338" t="s">
        <v>67</v>
      </c>
      <c r="D85" s="339" t="s">
        <v>601</v>
      </c>
      <c r="E85" s="340"/>
      <c r="F85" s="340"/>
    </row>
    <row r="86" spans="2:6" ht="90" thickBot="1">
      <c r="B86" s="337">
        <v>810160</v>
      </c>
      <c r="C86" s="343" t="s">
        <v>67</v>
      </c>
      <c r="D86" s="347" t="s">
        <v>604</v>
      </c>
      <c r="E86" s="345">
        <v>264.3</v>
      </c>
      <c r="F86" s="345">
        <v>264.3</v>
      </c>
    </row>
    <row r="87" spans="2:6" ht="26.25" thickBot="1">
      <c r="B87" s="337">
        <v>810160</v>
      </c>
      <c r="C87" s="343" t="s">
        <v>67</v>
      </c>
      <c r="D87" s="347" t="s">
        <v>602</v>
      </c>
      <c r="E87" s="345">
        <v>96.5</v>
      </c>
      <c r="F87" s="345">
        <v>96.5</v>
      </c>
    </row>
    <row r="88" spans="2:6" ht="77.25" thickBot="1">
      <c r="B88" s="337">
        <v>813105</v>
      </c>
      <c r="C88" s="343" t="s">
        <v>605</v>
      </c>
      <c r="D88" s="347" t="s">
        <v>606</v>
      </c>
      <c r="E88" s="345">
        <v>36.6</v>
      </c>
      <c r="F88" s="345">
        <v>36.6</v>
      </c>
    </row>
    <row r="89" spans="2:6" ht="13.5" thickBot="1">
      <c r="B89" s="337"/>
      <c r="C89" s="338"/>
      <c r="D89" s="348" t="s">
        <v>607</v>
      </c>
      <c r="E89" s="340">
        <v>397.4</v>
      </c>
      <c r="F89" s="340">
        <v>397.4</v>
      </c>
    </row>
    <row r="90" spans="2:6" ht="39" thickBot="1">
      <c r="B90" s="337"/>
      <c r="C90" s="338" t="s">
        <v>230</v>
      </c>
      <c r="D90" s="339" t="s">
        <v>601</v>
      </c>
      <c r="E90" s="340"/>
      <c r="F90" s="340"/>
    </row>
    <row r="91" spans="2:6" ht="134.25" customHeight="1" thickBot="1">
      <c r="B91" s="337">
        <v>911060</v>
      </c>
      <c r="C91" s="343" t="s">
        <v>230</v>
      </c>
      <c r="D91" s="347" t="s">
        <v>608</v>
      </c>
      <c r="E91" s="345">
        <v>38</v>
      </c>
      <c r="F91" s="345">
        <v>38</v>
      </c>
    </row>
    <row r="92" spans="2:6" ht="13.5" thickBot="1">
      <c r="B92" s="337"/>
      <c r="C92" s="338"/>
      <c r="D92" s="338" t="s">
        <v>609</v>
      </c>
      <c r="E92" s="340">
        <v>38</v>
      </c>
      <c r="F92" s="340">
        <v>38</v>
      </c>
    </row>
    <row r="93" spans="2:6" ht="77.25" hidden="1" thickBot="1">
      <c r="B93" s="337"/>
      <c r="C93" s="338" t="s">
        <v>1153</v>
      </c>
      <c r="D93" s="339" t="s">
        <v>610</v>
      </c>
      <c r="E93" s="340"/>
      <c r="F93" s="340"/>
    </row>
    <row r="94" spans="2:6" ht="39" hidden="1" thickBot="1">
      <c r="B94" s="337">
        <v>1014060</v>
      </c>
      <c r="C94" s="343" t="s">
        <v>1153</v>
      </c>
      <c r="D94" s="347" t="s">
        <v>611</v>
      </c>
      <c r="E94" s="345"/>
      <c r="F94" s="345"/>
    </row>
    <row r="95" spans="2:6" ht="13.5" hidden="1" thickBot="1">
      <c r="B95" s="337"/>
      <c r="C95" s="343"/>
      <c r="D95" s="348" t="s">
        <v>612</v>
      </c>
      <c r="E95" s="340"/>
      <c r="F95" s="340"/>
    </row>
    <row r="96" spans="2:6" ht="39" thickBot="1">
      <c r="B96" s="337"/>
      <c r="C96" s="338" t="s">
        <v>1153</v>
      </c>
      <c r="D96" s="339" t="s">
        <v>601</v>
      </c>
      <c r="E96" s="340"/>
      <c r="F96" s="340"/>
    </row>
    <row r="97" spans="2:6" ht="26.25" thickBot="1">
      <c r="B97" s="337">
        <v>1014081</v>
      </c>
      <c r="C97" s="343" t="s">
        <v>1153</v>
      </c>
      <c r="D97" s="347" t="s">
        <v>613</v>
      </c>
      <c r="E97" s="345">
        <v>150</v>
      </c>
      <c r="F97" s="345">
        <v>150</v>
      </c>
    </row>
    <row r="98" spans="2:6" ht="64.5" thickBot="1">
      <c r="B98" s="337">
        <v>1014060</v>
      </c>
      <c r="C98" s="343" t="s">
        <v>1153</v>
      </c>
      <c r="D98" s="347" t="s">
        <v>1019</v>
      </c>
      <c r="E98" s="350">
        <v>33.055</v>
      </c>
      <c r="F98" s="350">
        <v>33.055</v>
      </c>
    </row>
    <row r="99" spans="2:6" ht="45" customHeight="1" thickBot="1">
      <c r="B99" s="351" t="s">
        <v>1120</v>
      </c>
      <c r="C99" s="352" t="s">
        <v>1153</v>
      </c>
      <c r="D99" s="353" t="s">
        <v>1020</v>
      </c>
      <c r="E99" s="354">
        <v>25</v>
      </c>
      <c r="F99" s="355">
        <v>25</v>
      </c>
    </row>
    <row r="100" spans="2:6" ht="81" customHeight="1" thickBot="1">
      <c r="B100" s="512" t="s">
        <v>183</v>
      </c>
      <c r="C100" s="352" t="s">
        <v>1153</v>
      </c>
      <c r="D100" s="513" t="s">
        <v>1278</v>
      </c>
      <c r="E100" s="514">
        <v>55.2</v>
      </c>
      <c r="F100" s="514">
        <v>55.2</v>
      </c>
    </row>
    <row r="101" spans="2:6" ht="90" customHeight="1" thickBot="1">
      <c r="B101" s="512" t="s">
        <v>183</v>
      </c>
      <c r="C101" s="352" t="s">
        <v>1153</v>
      </c>
      <c r="D101" s="513" t="s">
        <v>413</v>
      </c>
      <c r="E101" s="514">
        <v>130</v>
      </c>
      <c r="F101" s="514">
        <v>130</v>
      </c>
    </row>
    <row r="102" spans="2:6" ht="96.75" customHeight="1" thickBot="1">
      <c r="B102" s="512" t="s">
        <v>183</v>
      </c>
      <c r="C102" s="352" t="s">
        <v>1153</v>
      </c>
      <c r="D102" s="513" t="s">
        <v>414</v>
      </c>
      <c r="E102" s="514">
        <v>250</v>
      </c>
      <c r="F102" s="514">
        <v>250</v>
      </c>
    </row>
    <row r="103" spans="2:6" ht="54" customHeight="1" thickBot="1">
      <c r="B103" s="512" t="s">
        <v>1301</v>
      </c>
      <c r="C103" s="352" t="s">
        <v>1153</v>
      </c>
      <c r="D103" s="513" t="s">
        <v>1302</v>
      </c>
      <c r="E103" s="514">
        <v>150</v>
      </c>
      <c r="F103" s="514">
        <v>150</v>
      </c>
    </row>
    <row r="104" spans="2:6" ht="13.5" thickBot="1">
      <c r="B104" s="337"/>
      <c r="C104" s="338"/>
      <c r="D104" s="348" t="s">
        <v>612</v>
      </c>
      <c r="E104" s="356">
        <v>793.255</v>
      </c>
      <c r="F104" s="356">
        <v>793.255</v>
      </c>
    </row>
    <row r="105" spans="2:6" ht="77.25" thickBot="1">
      <c r="B105" s="337"/>
      <c r="C105" s="338" t="s">
        <v>1153</v>
      </c>
      <c r="D105" s="339" t="s">
        <v>610</v>
      </c>
      <c r="E105" s="356"/>
      <c r="F105" s="356"/>
    </row>
    <row r="106" spans="2:6" ht="39" thickBot="1">
      <c r="B106" s="337">
        <v>1014060</v>
      </c>
      <c r="C106" s="343" t="s">
        <v>1153</v>
      </c>
      <c r="D106" s="347" t="s">
        <v>611</v>
      </c>
      <c r="E106" s="345">
        <v>3685.2</v>
      </c>
      <c r="F106" s="345">
        <v>3685.2</v>
      </c>
    </row>
    <row r="107" spans="2:6" ht="13.5" thickBot="1">
      <c r="B107" s="337"/>
      <c r="C107" s="338"/>
      <c r="D107" s="348" t="s">
        <v>612</v>
      </c>
      <c r="E107" s="340">
        <v>3685.2</v>
      </c>
      <c r="F107" s="340">
        <v>3685.2</v>
      </c>
    </row>
    <row r="108" spans="2:6" ht="72.75" thickBot="1">
      <c r="B108" s="337"/>
      <c r="C108" s="357" t="s">
        <v>15</v>
      </c>
      <c r="D108" s="339" t="s">
        <v>601</v>
      </c>
      <c r="E108" s="345"/>
      <c r="F108" s="345"/>
    </row>
    <row r="109" spans="2:6" ht="63.75" customHeight="1" thickBot="1">
      <c r="B109" s="337">
        <v>1115031</v>
      </c>
      <c r="C109" s="358" t="s">
        <v>15</v>
      </c>
      <c r="D109" s="359" t="s">
        <v>1021</v>
      </c>
      <c r="E109" s="345">
        <v>12.5</v>
      </c>
      <c r="F109" s="345">
        <v>12.5</v>
      </c>
    </row>
    <row r="110" spans="2:6" ht="63.75" customHeight="1" thickBot="1">
      <c r="B110" s="337">
        <v>1115031</v>
      </c>
      <c r="C110" s="358" t="s">
        <v>15</v>
      </c>
      <c r="D110" s="359" t="s">
        <v>1022</v>
      </c>
      <c r="E110" s="345">
        <v>586</v>
      </c>
      <c r="F110" s="345">
        <v>586</v>
      </c>
    </row>
    <row r="111" spans="2:6" ht="36.75" thickBot="1">
      <c r="B111" s="337"/>
      <c r="C111" s="343"/>
      <c r="D111" s="357" t="s">
        <v>1023</v>
      </c>
      <c r="E111" s="360">
        <v>598.5</v>
      </c>
      <c r="F111" s="288">
        <v>598.5</v>
      </c>
    </row>
    <row r="112" spans="2:6" ht="13.5" hidden="1" thickBot="1">
      <c r="B112" s="337"/>
      <c r="C112" s="338"/>
      <c r="D112" s="348"/>
      <c r="E112" s="340"/>
      <c r="F112" s="340"/>
    </row>
    <row r="113" spans="2:6" ht="64.5" hidden="1" thickBot="1">
      <c r="B113" s="337"/>
      <c r="C113" s="361" t="s">
        <v>1024</v>
      </c>
      <c r="D113" s="339" t="s">
        <v>1025</v>
      </c>
      <c r="E113" s="345"/>
      <c r="F113" s="346"/>
    </row>
    <row r="114" spans="2:6" ht="42.75" customHeight="1" hidden="1" thickBot="1">
      <c r="B114" s="337"/>
      <c r="C114" s="362"/>
      <c r="D114" s="363"/>
      <c r="E114" s="350"/>
      <c r="F114" s="364"/>
    </row>
    <row r="115" spans="2:6" ht="42" customHeight="1" hidden="1" thickBot="1">
      <c r="B115" s="337"/>
      <c r="C115" s="362"/>
      <c r="D115" s="359"/>
      <c r="E115" s="350"/>
      <c r="F115" s="365"/>
    </row>
    <row r="116" spans="2:6" ht="42.75" customHeight="1" hidden="1" thickBot="1">
      <c r="B116" s="366"/>
      <c r="C116" s="362"/>
      <c r="D116" s="359"/>
      <c r="E116" s="350"/>
      <c r="F116" s="367"/>
    </row>
    <row r="117" spans="2:6" ht="13.5" hidden="1" thickBot="1">
      <c r="B117" s="366"/>
      <c r="C117" s="362"/>
      <c r="D117" s="359"/>
      <c r="E117" s="350"/>
      <c r="F117" s="364"/>
    </row>
    <row r="118" spans="2:6" ht="45" customHeight="1" hidden="1" thickBot="1">
      <c r="B118" s="366"/>
      <c r="C118" s="362"/>
      <c r="D118" s="359"/>
      <c r="E118" s="350"/>
      <c r="F118" s="364"/>
    </row>
    <row r="119" spans="2:6" ht="45" customHeight="1" hidden="1" thickBot="1">
      <c r="B119" s="366"/>
      <c r="C119" s="362"/>
      <c r="D119" s="359"/>
      <c r="E119" s="350"/>
      <c r="F119" s="364"/>
    </row>
    <row r="120" spans="2:6" ht="45" customHeight="1" hidden="1" thickBot="1">
      <c r="B120" s="366"/>
      <c r="C120" s="362"/>
      <c r="D120" s="359"/>
      <c r="E120" s="350"/>
      <c r="F120" s="364"/>
    </row>
    <row r="121" spans="2:6" ht="13.5" hidden="1" thickBot="1">
      <c r="B121" s="366"/>
      <c r="C121" s="362"/>
      <c r="D121" s="359"/>
      <c r="E121" s="350"/>
      <c r="F121" s="364"/>
    </row>
    <row r="122" spans="2:6" ht="42" customHeight="1" hidden="1" thickBot="1">
      <c r="B122" s="366"/>
      <c r="C122" s="362"/>
      <c r="D122" s="359"/>
      <c r="E122" s="350"/>
      <c r="F122" s="364"/>
    </row>
    <row r="123" spans="2:6" ht="40.5" customHeight="1" hidden="1" thickBot="1">
      <c r="B123" s="366"/>
      <c r="C123" s="362"/>
      <c r="D123" s="359"/>
      <c r="E123" s="350"/>
      <c r="F123" s="364"/>
    </row>
    <row r="124" spans="2:6" ht="42" customHeight="1" hidden="1" thickBot="1">
      <c r="B124" s="366">
        <v>2716030</v>
      </c>
      <c r="C124" s="362" t="s">
        <v>1024</v>
      </c>
      <c r="D124" s="359" t="s">
        <v>630</v>
      </c>
      <c r="E124" s="350"/>
      <c r="F124" s="364"/>
    </row>
    <row r="125" spans="2:6" ht="42" customHeight="1" hidden="1" thickBot="1">
      <c r="B125" s="366"/>
      <c r="C125" s="362"/>
      <c r="D125" s="359"/>
      <c r="E125" s="350"/>
      <c r="F125" s="364"/>
    </row>
    <row r="126" spans="2:6" ht="24.75" hidden="1" thickBot="1">
      <c r="B126" s="337"/>
      <c r="C126" s="338"/>
      <c r="D126" s="368" t="s">
        <v>631</v>
      </c>
      <c r="E126" s="369">
        <f>E114+E115+E116+E117+E118+E119+E120+E121+E122+E123+E124+E125</f>
        <v>0</v>
      </c>
      <c r="F126" s="370">
        <f>F114+F115+F116+F117+F118+F119+F120+F121+F122+F123+F124+F125</f>
        <v>0</v>
      </c>
    </row>
    <row r="127" spans="2:6" ht="13.5" hidden="1" thickBot="1">
      <c r="B127" s="337"/>
      <c r="C127" s="338"/>
      <c r="D127" s="348"/>
      <c r="E127" s="371"/>
      <c r="F127" s="302"/>
    </row>
    <row r="128" spans="2:6" ht="13.5" hidden="1" thickBot="1">
      <c r="B128" s="337">
        <v>10116</v>
      </c>
      <c r="C128" s="338" t="s">
        <v>235</v>
      </c>
      <c r="D128" s="347" t="s">
        <v>632</v>
      </c>
      <c r="E128" s="372"/>
      <c r="F128" s="346"/>
    </row>
    <row r="129" spans="2:6" ht="13.5" hidden="1" thickBot="1">
      <c r="B129" s="337"/>
      <c r="C129" s="338"/>
      <c r="D129" s="348" t="s">
        <v>223</v>
      </c>
      <c r="E129" s="371"/>
      <c r="F129" s="302"/>
    </row>
    <row r="130" spans="2:6" ht="57" customHeight="1" hidden="1" thickBot="1">
      <c r="B130" s="366">
        <v>70101</v>
      </c>
      <c r="C130" s="338" t="s">
        <v>235</v>
      </c>
      <c r="D130" s="359" t="s">
        <v>633</v>
      </c>
      <c r="E130" s="372"/>
      <c r="F130" s="346"/>
    </row>
    <row r="131" spans="2:6" ht="30.75" customHeight="1" hidden="1" thickBot="1">
      <c r="B131" s="366">
        <v>70101</v>
      </c>
      <c r="C131" s="343" t="s">
        <v>235</v>
      </c>
      <c r="D131" s="347" t="s">
        <v>634</v>
      </c>
      <c r="E131" s="372"/>
      <c r="F131" s="346"/>
    </row>
    <row r="132" spans="2:6" ht="54.75" customHeight="1" hidden="1" thickBot="1">
      <c r="B132" s="366">
        <v>70101</v>
      </c>
      <c r="C132" s="343" t="s">
        <v>235</v>
      </c>
      <c r="D132" s="347" t="s">
        <v>642</v>
      </c>
      <c r="E132" s="372"/>
      <c r="F132" s="346"/>
    </row>
    <row r="133" spans="2:6" ht="54.75" customHeight="1" hidden="1" thickBot="1">
      <c r="B133" s="366">
        <v>70101</v>
      </c>
      <c r="C133" s="343" t="s">
        <v>235</v>
      </c>
      <c r="D133" s="347" t="s">
        <v>643</v>
      </c>
      <c r="E133" s="372"/>
      <c r="F133" s="346"/>
    </row>
    <row r="134" spans="2:6" ht="54.75" customHeight="1" hidden="1" thickBot="1">
      <c r="B134" s="366">
        <v>70101</v>
      </c>
      <c r="C134" s="343" t="s">
        <v>235</v>
      </c>
      <c r="D134" s="347" t="s">
        <v>644</v>
      </c>
      <c r="E134" s="372"/>
      <c r="F134" s="346"/>
    </row>
    <row r="135" spans="2:6" ht="66" customHeight="1" hidden="1" thickBot="1">
      <c r="B135" s="366">
        <v>70101</v>
      </c>
      <c r="C135" s="343" t="s">
        <v>235</v>
      </c>
      <c r="D135" s="347" t="s">
        <v>645</v>
      </c>
      <c r="E135" s="372"/>
      <c r="F135" s="346"/>
    </row>
    <row r="136" spans="2:6" ht="54.75" customHeight="1" hidden="1" thickBot="1">
      <c r="B136" s="366">
        <v>70101</v>
      </c>
      <c r="C136" s="343" t="s">
        <v>235</v>
      </c>
      <c r="D136" s="347" t="s">
        <v>1061</v>
      </c>
      <c r="E136" s="372"/>
      <c r="F136" s="346"/>
    </row>
    <row r="137" spans="2:6" ht="69" customHeight="1" hidden="1" thickBot="1">
      <c r="B137" s="366">
        <v>70101</v>
      </c>
      <c r="C137" s="343" t="s">
        <v>235</v>
      </c>
      <c r="D137" s="347" t="s">
        <v>1062</v>
      </c>
      <c r="E137" s="372"/>
      <c r="F137" s="346"/>
    </row>
    <row r="138" spans="2:6" ht="54.75" customHeight="1" hidden="1" thickBot="1">
      <c r="B138" s="366">
        <v>70101</v>
      </c>
      <c r="C138" s="343" t="s">
        <v>235</v>
      </c>
      <c r="D138" s="347" t="s">
        <v>1063</v>
      </c>
      <c r="E138" s="372"/>
      <c r="F138" s="346"/>
    </row>
    <row r="139" spans="2:6" ht="54.75" customHeight="1" hidden="1" thickBot="1">
      <c r="B139" s="366">
        <v>70101</v>
      </c>
      <c r="C139" s="343" t="s">
        <v>235</v>
      </c>
      <c r="D139" s="347" t="s">
        <v>1064</v>
      </c>
      <c r="E139" s="372"/>
      <c r="F139" s="346"/>
    </row>
    <row r="140" spans="2:6" ht="54.75" customHeight="1" hidden="1" thickBot="1">
      <c r="B140" s="366">
        <v>70101</v>
      </c>
      <c r="C140" s="343" t="s">
        <v>235</v>
      </c>
      <c r="D140" s="347" t="s">
        <v>1065</v>
      </c>
      <c r="E140" s="372"/>
      <c r="F140" s="346"/>
    </row>
    <row r="141" spans="2:6" ht="54.75" customHeight="1" hidden="1" thickBot="1">
      <c r="B141" s="366">
        <v>70101</v>
      </c>
      <c r="C141" s="343" t="s">
        <v>235</v>
      </c>
      <c r="D141" s="347" t="s">
        <v>1066</v>
      </c>
      <c r="E141" s="372"/>
      <c r="F141" s="346"/>
    </row>
    <row r="142" spans="2:6" ht="69" customHeight="1" hidden="1" thickBot="1">
      <c r="B142" s="366">
        <v>70101</v>
      </c>
      <c r="C142" s="343" t="s">
        <v>235</v>
      </c>
      <c r="D142" s="347" t="s">
        <v>1067</v>
      </c>
      <c r="E142" s="372"/>
      <c r="F142" s="346"/>
    </row>
    <row r="143" spans="2:6" ht="42" customHeight="1" hidden="1" thickBot="1">
      <c r="B143" s="366">
        <v>70201</v>
      </c>
      <c r="C143" s="343" t="s">
        <v>235</v>
      </c>
      <c r="D143" s="347" t="s">
        <v>1068</v>
      </c>
      <c r="E143" s="372"/>
      <c r="F143" s="346"/>
    </row>
    <row r="144" spans="2:6" ht="54.75" customHeight="1" hidden="1" thickBot="1">
      <c r="B144" s="366">
        <v>70201</v>
      </c>
      <c r="C144" s="343" t="s">
        <v>235</v>
      </c>
      <c r="D144" s="347" t="s">
        <v>667</v>
      </c>
      <c r="E144" s="372"/>
      <c r="F144" s="346"/>
    </row>
    <row r="145" spans="2:6" ht="72" customHeight="1" hidden="1" thickBot="1">
      <c r="B145" s="366">
        <v>70201</v>
      </c>
      <c r="C145" s="343" t="s">
        <v>235</v>
      </c>
      <c r="D145" s="347" t="s">
        <v>816</v>
      </c>
      <c r="E145" s="372"/>
      <c r="F145" s="346"/>
    </row>
    <row r="146" spans="2:6" ht="67.5" customHeight="1" hidden="1" thickBot="1">
      <c r="B146" s="366">
        <v>70201</v>
      </c>
      <c r="C146" s="343" t="s">
        <v>235</v>
      </c>
      <c r="D146" s="347" t="s">
        <v>817</v>
      </c>
      <c r="E146" s="372"/>
      <c r="F146" s="346"/>
    </row>
    <row r="147" spans="2:6" ht="20.25" customHeight="1" hidden="1" thickBot="1">
      <c r="B147" s="366">
        <v>70201</v>
      </c>
      <c r="C147" s="343" t="s">
        <v>235</v>
      </c>
      <c r="D147" s="347" t="s">
        <v>818</v>
      </c>
      <c r="E147" s="372"/>
      <c r="F147" s="346"/>
    </row>
    <row r="148" spans="2:6" ht="54.75" customHeight="1" hidden="1" thickBot="1">
      <c r="B148" s="366">
        <v>70301</v>
      </c>
      <c r="C148" s="343" t="s">
        <v>235</v>
      </c>
      <c r="D148" s="347" t="s">
        <v>929</v>
      </c>
      <c r="E148" s="372"/>
      <c r="F148" s="346"/>
    </row>
    <row r="149" spans="2:6" ht="22.5" customHeight="1" hidden="1" thickBot="1">
      <c r="B149" s="366">
        <v>70301</v>
      </c>
      <c r="C149" s="343" t="s">
        <v>235</v>
      </c>
      <c r="D149" s="347" t="s">
        <v>818</v>
      </c>
      <c r="E149" s="372"/>
      <c r="F149" s="346"/>
    </row>
    <row r="150" spans="2:6" ht="30" customHeight="1" hidden="1" thickBot="1">
      <c r="B150" s="366">
        <v>70401</v>
      </c>
      <c r="C150" s="343" t="s">
        <v>235</v>
      </c>
      <c r="D150" s="347" t="s">
        <v>634</v>
      </c>
      <c r="E150" s="372"/>
      <c r="F150" s="346"/>
    </row>
    <row r="151" spans="2:6" ht="66.75" customHeight="1" hidden="1" thickBot="1">
      <c r="B151" s="366">
        <v>70401</v>
      </c>
      <c r="C151" s="343" t="s">
        <v>235</v>
      </c>
      <c r="D151" s="347" t="s">
        <v>930</v>
      </c>
      <c r="E151" s="372"/>
      <c r="F151" s="346"/>
    </row>
    <row r="152" spans="2:6" ht="67.5" customHeight="1" hidden="1" thickBot="1">
      <c r="B152" s="366">
        <v>70401</v>
      </c>
      <c r="C152" s="343" t="s">
        <v>235</v>
      </c>
      <c r="D152" s="347" t="s">
        <v>931</v>
      </c>
      <c r="E152" s="372"/>
      <c r="F152" s="346"/>
    </row>
    <row r="153" spans="2:6" ht="25.5" customHeight="1" hidden="1" thickBot="1">
      <c r="B153" s="366">
        <v>70804</v>
      </c>
      <c r="C153" s="343" t="s">
        <v>235</v>
      </c>
      <c r="D153" s="347" t="s">
        <v>932</v>
      </c>
      <c r="E153" s="372"/>
      <c r="F153" s="346"/>
    </row>
    <row r="154" spans="2:6" ht="13.5" hidden="1" thickBot="1">
      <c r="B154" s="373"/>
      <c r="C154" s="374"/>
      <c r="D154" s="375" t="s">
        <v>933</v>
      </c>
      <c r="E154" s="371"/>
      <c r="F154" s="302"/>
    </row>
    <row r="155" spans="2:6" ht="23.25" customHeight="1" hidden="1">
      <c r="B155" s="376">
        <v>10116</v>
      </c>
      <c r="C155" s="377" t="s">
        <v>934</v>
      </c>
      <c r="D155" s="378" t="s">
        <v>935</v>
      </c>
      <c r="E155" s="379"/>
      <c r="F155" s="247"/>
    </row>
    <row r="156" spans="2:6" ht="28.5" customHeight="1" hidden="1">
      <c r="B156" s="380">
        <v>81002</v>
      </c>
      <c r="C156" s="381" t="s">
        <v>934</v>
      </c>
      <c r="D156" s="382" t="s">
        <v>935</v>
      </c>
      <c r="E156" s="383"/>
      <c r="F156" s="384"/>
    </row>
    <row r="157" spans="2:6" ht="25.5" customHeight="1" hidden="1">
      <c r="B157" s="385">
        <v>81003</v>
      </c>
      <c r="C157" s="386" t="s">
        <v>934</v>
      </c>
      <c r="D157" s="387" t="s">
        <v>935</v>
      </c>
      <c r="E157" s="383"/>
      <c r="F157" s="384"/>
    </row>
    <row r="158" spans="2:6" ht="45.75" customHeight="1" hidden="1">
      <c r="B158" s="380">
        <v>80101</v>
      </c>
      <c r="C158" s="388" t="s">
        <v>934</v>
      </c>
      <c r="D158" s="382" t="s">
        <v>936</v>
      </c>
      <c r="E158" s="383"/>
      <c r="F158" s="389"/>
    </row>
    <row r="159" spans="2:6" ht="105.75" customHeight="1" hidden="1">
      <c r="B159" s="385">
        <v>80101</v>
      </c>
      <c r="C159" s="390" t="s">
        <v>934</v>
      </c>
      <c r="D159" s="391" t="s">
        <v>937</v>
      </c>
      <c r="E159" s="392"/>
      <c r="F159" s="257"/>
    </row>
    <row r="160" spans="2:6" ht="53.25" customHeight="1" hidden="1">
      <c r="B160" s="385">
        <v>80101</v>
      </c>
      <c r="C160" s="390" t="s">
        <v>934</v>
      </c>
      <c r="D160" s="393" t="s">
        <v>938</v>
      </c>
      <c r="E160" s="383"/>
      <c r="F160" s="384"/>
    </row>
    <row r="161" spans="2:6" ht="66.75" customHeight="1" hidden="1">
      <c r="B161" s="385">
        <v>80101</v>
      </c>
      <c r="C161" s="390" t="s">
        <v>934</v>
      </c>
      <c r="D161" s="387" t="s">
        <v>939</v>
      </c>
      <c r="E161" s="392"/>
      <c r="F161" s="257"/>
    </row>
    <row r="162" spans="2:6" ht="66.75" customHeight="1" hidden="1">
      <c r="B162" s="385">
        <v>80101</v>
      </c>
      <c r="C162" s="390" t="s">
        <v>934</v>
      </c>
      <c r="D162" s="387" t="s">
        <v>940</v>
      </c>
      <c r="E162" s="392"/>
      <c r="F162" s="257"/>
    </row>
    <row r="163" spans="2:6" ht="66.75" customHeight="1" hidden="1">
      <c r="B163" s="385">
        <v>80101</v>
      </c>
      <c r="C163" s="388" t="s">
        <v>934</v>
      </c>
      <c r="D163" s="387" t="s">
        <v>261</v>
      </c>
      <c r="E163" s="392"/>
      <c r="F163" s="257"/>
    </row>
    <row r="164" spans="2:6" ht="54.75" customHeight="1" hidden="1">
      <c r="B164" s="385">
        <v>80203</v>
      </c>
      <c r="C164" s="390" t="s">
        <v>934</v>
      </c>
      <c r="D164" s="393" t="s">
        <v>262</v>
      </c>
      <c r="E164" s="392"/>
      <c r="F164" s="257"/>
    </row>
    <row r="165" spans="2:6" ht="66.75" customHeight="1" hidden="1">
      <c r="B165" s="380">
        <v>80101</v>
      </c>
      <c r="C165" s="388" t="s">
        <v>934</v>
      </c>
      <c r="D165" s="394" t="s">
        <v>420</v>
      </c>
      <c r="E165" s="383"/>
      <c r="F165" s="384"/>
    </row>
    <row r="166" spans="2:6" ht="55.5" customHeight="1" hidden="1">
      <c r="B166" s="385">
        <v>80101</v>
      </c>
      <c r="C166" s="390" t="s">
        <v>934</v>
      </c>
      <c r="D166" s="394" t="s">
        <v>421</v>
      </c>
      <c r="E166" s="392"/>
      <c r="F166" s="257"/>
    </row>
    <row r="167" spans="2:6" ht="67.5" customHeight="1" hidden="1">
      <c r="B167" s="385">
        <v>80101</v>
      </c>
      <c r="C167" s="381" t="s">
        <v>934</v>
      </c>
      <c r="D167" s="394" t="s">
        <v>422</v>
      </c>
      <c r="E167" s="392"/>
      <c r="F167" s="257"/>
    </row>
    <row r="168" spans="2:6" ht="64.5" hidden="1" thickBot="1">
      <c r="B168" s="385">
        <v>80500</v>
      </c>
      <c r="C168" s="390" t="s">
        <v>934</v>
      </c>
      <c r="D168" s="395" t="s">
        <v>423</v>
      </c>
      <c r="E168" s="383"/>
      <c r="F168" s="257"/>
    </row>
    <row r="169" spans="2:6" ht="51.75" hidden="1" thickBot="1">
      <c r="B169" s="385">
        <v>80101</v>
      </c>
      <c r="C169" s="381" t="s">
        <v>934</v>
      </c>
      <c r="D169" s="396" t="s">
        <v>424</v>
      </c>
      <c r="E169" s="397"/>
      <c r="F169" s="257"/>
    </row>
    <row r="170" spans="2:6" ht="67.5" customHeight="1" hidden="1">
      <c r="B170" s="385">
        <v>80101</v>
      </c>
      <c r="C170" s="381" t="s">
        <v>934</v>
      </c>
      <c r="D170" s="396" t="s">
        <v>425</v>
      </c>
      <c r="E170" s="392"/>
      <c r="F170" s="257"/>
    </row>
    <row r="171" spans="2:6" ht="64.5" hidden="1" thickBot="1">
      <c r="B171" s="385">
        <v>80101</v>
      </c>
      <c r="C171" s="388" t="s">
        <v>934</v>
      </c>
      <c r="D171" s="396" t="s">
        <v>267</v>
      </c>
      <c r="E171" s="398"/>
      <c r="F171" s="294"/>
    </row>
    <row r="172" spans="1:6" ht="52.5" customHeight="1" hidden="1">
      <c r="A172" s="399"/>
      <c r="B172" s="385">
        <v>80101</v>
      </c>
      <c r="C172" s="386" t="s">
        <v>934</v>
      </c>
      <c r="D172" s="395" t="s">
        <v>268</v>
      </c>
      <c r="E172" s="392"/>
      <c r="F172" s="397"/>
    </row>
    <row r="173" spans="1:6" ht="67.5" customHeight="1" hidden="1">
      <c r="A173" s="399"/>
      <c r="B173" s="385">
        <v>80101</v>
      </c>
      <c r="C173" s="388" t="s">
        <v>934</v>
      </c>
      <c r="D173" s="396" t="s">
        <v>269</v>
      </c>
      <c r="E173" s="392"/>
      <c r="F173" s="397"/>
    </row>
    <row r="174" spans="2:6" ht="67.5" customHeight="1" hidden="1">
      <c r="B174" s="385">
        <v>80101</v>
      </c>
      <c r="C174" s="390" t="s">
        <v>934</v>
      </c>
      <c r="D174" s="395" t="s">
        <v>469</v>
      </c>
      <c r="E174" s="392"/>
      <c r="F174" s="257"/>
    </row>
    <row r="175" spans="2:6" ht="66" customHeight="1" hidden="1">
      <c r="B175" s="385">
        <v>80101</v>
      </c>
      <c r="C175" s="381" t="s">
        <v>934</v>
      </c>
      <c r="D175" s="395" t="s">
        <v>590</v>
      </c>
      <c r="E175" s="383"/>
      <c r="F175" s="389"/>
    </row>
    <row r="176" spans="1:6" ht="54.75" customHeight="1" hidden="1">
      <c r="A176" s="399"/>
      <c r="B176" s="385">
        <v>80101</v>
      </c>
      <c r="C176" s="388" t="s">
        <v>934</v>
      </c>
      <c r="D176" s="395" t="s">
        <v>591</v>
      </c>
      <c r="E176" s="392"/>
      <c r="F176" s="397"/>
    </row>
    <row r="177" spans="1:6" ht="66.75" customHeight="1" hidden="1">
      <c r="A177" s="399"/>
      <c r="B177" s="385">
        <v>80101</v>
      </c>
      <c r="C177" s="390" t="s">
        <v>934</v>
      </c>
      <c r="D177" s="395" t="s">
        <v>426</v>
      </c>
      <c r="E177" s="392"/>
      <c r="F177" s="397"/>
    </row>
    <row r="178" spans="1:6" ht="68.25" customHeight="1" hidden="1">
      <c r="A178" s="399"/>
      <c r="B178" s="385">
        <v>80101</v>
      </c>
      <c r="C178" s="381" t="s">
        <v>934</v>
      </c>
      <c r="D178" s="400" t="s">
        <v>427</v>
      </c>
      <c r="E178" s="392"/>
      <c r="F178" s="257"/>
    </row>
    <row r="179" spans="1:6" ht="83.25" customHeight="1" hidden="1" thickBot="1">
      <c r="A179" s="399"/>
      <c r="B179" s="401">
        <v>80203</v>
      </c>
      <c r="C179" s="381" t="s">
        <v>934</v>
      </c>
      <c r="D179" s="402" t="s">
        <v>428</v>
      </c>
      <c r="E179" s="398"/>
      <c r="F179" s="403"/>
    </row>
    <row r="180" spans="2:6" ht="13.5" hidden="1" thickBot="1">
      <c r="B180" s="366"/>
      <c r="C180" s="404"/>
      <c r="D180" s="405" t="s">
        <v>429</v>
      </c>
      <c r="E180" s="360"/>
      <c r="F180" s="331"/>
    </row>
    <row r="181" spans="2:6" ht="68.25" customHeight="1" hidden="1" thickBot="1">
      <c r="B181" s="366">
        <v>110201</v>
      </c>
      <c r="C181" s="406" t="s">
        <v>1153</v>
      </c>
      <c r="D181" s="407" t="s">
        <v>430</v>
      </c>
      <c r="E181" s="408"/>
      <c r="F181" s="409"/>
    </row>
    <row r="182" spans="2:6" ht="28.5" customHeight="1" hidden="1" thickBot="1">
      <c r="B182" s="366">
        <v>110201</v>
      </c>
      <c r="C182" s="404" t="s">
        <v>1153</v>
      </c>
      <c r="D182" s="407" t="s">
        <v>431</v>
      </c>
      <c r="E182" s="408"/>
      <c r="F182" s="409"/>
    </row>
    <row r="183" spans="2:6" ht="43.5" customHeight="1" hidden="1" thickBot="1">
      <c r="B183" s="366">
        <v>110202</v>
      </c>
      <c r="C183" s="404" t="s">
        <v>1153</v>
      </c>
      <c r="D183" s="407" t="s">
        <v>963</v>
      </c>
      <c r="E183" s="408"/>
      <c r="F183" s="409"/>
    </row>
    <row r="184" spans="2:6" ht="68.25" customHeight="1" hidden="1" thickBot="1">
      <c r="B184" s="366">
        <v>110204</v>
      </c>
      <c r="C184" s="404" t="s">
        <v>1153</v>
      </c>
      <c r="D184" s="407" t="s">
        <v>950</v>
      </c>
      <c r="E184" s="408"/>
      <c r="F184" s="409"/>
    </row>
    <row r="185" spans="2:6" ht="30.75" customHeight="1" hidden="1" thickBot="1">
      <c r="B185" s="366">
        <v>110204</v>
      </c>
      <c r="C185" s="404" t="s">
        <v>1153</v>
      </c>
      <c r="D185" s="407" t="s">
        <v>951</v>
      </c>
      <c r="E185" s="408"/>
      <c r="F185" s="409"/>
    </row>
    <row r="186" spans="2:6" ht="82.5" customHeight="1" hidden="1" thickBot="1">
      <c r="B186" s="366">
        <v>110204</v>
      </c>
      <c r="C186" s="404" t="s">
        <v>1153</v>
      </c>
      <c r="D186" s="407" t="s">
        <v>952</v>
      </c>
      <c r="E186" s="408"/>
      <c r="F186" s="409"/>
    </row>
    <row r="187" spans="2:6" ht="57.75" customHeight="1" hidden="1" thickBot="1">
      <c r="B187" s="366">
        <v>110204</v>
      </c>
      <c r="C187" s="404" t="s">
        <v>1153</v>
      </c>
      <c r="D187" s="407" t="s">
        <v>953</v>
      </c>
      <c r="E187" s="408"/>
      <c r="F187" s="409"/>
    </row>
    <row r="188" spans="2:6" ht="30.75" customHeight="1" hidden="1" thickBot="1">
      <c r="B188" s="366">
        <v>110204</v>
      </c>
      <c r="C188" s="404" t="s">
        <v>954</v>
      </c>
      <c r="D188" s="407" t="s">
        <v>1052</v>
      </c>
      <c r="E188" s="408"/>
      <c r="F188" s="409"/>
    </row>
    <row r="189" spans="2:6" ht="81.75" customHeight="1" hidden="1" thickBot="1">
      <c r="B189" s="366">
        <v>110205</v>
      </c>
      <c r="C189" s="404" t="s">
        <v>954</v>
      </c>
      <c r="D189" s="407" t="s">
        <v>1053</v>
      </c>
      <c r="E189" s="408"/>
      <c r="F189" s="409"/>
    </row>
    <row r="190" spans="2:6" ht="58.5" customHeight="1" hidden="1" thickBot="1">
      <c r="B190" s="366">
        <v>110502</v>
      </c>
      <c r="C190" s="404" t="s">
        <v>1153</v>
      </c>
      <c r="D190" s="407" t="s">
        <v>1054</v>
      </c>
      <c r="E190" s="408"/>
      <c r="F190" s="409"/>
    </row>
    <row r="191" spans="2:6" ht="13.5" hidden="1" thickBot="1">
      <c r="B191" s="366"/>
      <c r="C191" s="404"/>
      <c r="D191" s="405" t="s">
        <v>1055</v>
      </c>
      <c r="E191" s="360"/>
      <c r="F191" s="288"/>
    </row>
    <row r="192" spans="2:6" ht="49.5" customHeight="1" hidden="1" thickBot="1">
      <c r="B192" s="366">
        <v>130107</v>
      </c>
      <c r="C192" s="404" t="s">
        <v>1056</v>
      </c>
      <c r="D192" s="407" t="s">
        <v>1057</v>
      </c>
      <c r="E192" s="408"/>
      <c r="F192" s="410"/>
    </row>
    <row r="193" spans="2:6" ht="47.25" customHeight="1" hidden="1" thickBot="1">
      <c r="B193" s="366">
        <v>130107</v>
      </c>
      <c r="C193" s="404" t="s">
        <v>1056</v>
      </c>
      <c r="D193" s="407" t="s">
        <v>1058</v>
      </c>
      <c r="E193" s="408"/>
      <c r="F193" s="410"/>
    </row>
    <row r="194" spans="2:6" ht="47.25" customHeight="1" hidden="1" thickBot="1">
      <c r="B194" s="366">
        <v>130107</v>
      </c>
      <c r="C194" s="404" t="s">
        <v>1056</v>
      </c>
      <c r="D194" s="407" t="s">
        <v>1058</v>
      </c>
      <c r="E194" s="408"/>
      <c r="F194" s="410"/>
    </row>
    <row r="195" spans="2:6" ht="13.5" hidden="1" thickBot="1">
      <c r="B195" s="366"/>
      <c r="C195" s="404"/>
      <c r="D195" s="405" t="s">
        <v>1059</v>
      </c>
      <c r="E195" s="360"/>
      <c r="F195" s="289"/>
    </row>
    <row r="196" spans="2:6" ht="36" customHeight="1" hidden="1" thickBot="1">
      <c r="B196" s="366">
        <v>160101</v>
      </c>
      <c r="C196" s="373" t="s">
        <v>250</v>
      </c>
      <c r="D196" s="411" t="s">
        <v>1149</v>
      </c>
      <c r="E196" s="408"/>
      <c r="F196" s="412"/>
    </row>
    <row r="197" spans="2:6" ht="126.75" customHeight="1" hidden="1" thickBot="1">
      <c r="B197" s="366">
        <v>180109</v>
      </c>
      <c r="C197" s="366" t="s">
        <v>250</v>
      </c>
      <c r="D197" s="413" t="s">
        <v>668</v>
      </c>
      <c r="E197" s="414"/>
      <c r="F197" s="415"/>
    </row>
    <row r="198" spans="2:6" ht="64.5" customHeight="1" hidden="1" thickBot="1">
      <c r="B198" s="366">
        <v>180109</v>
      </c>
      <c r="C198" s="366" t="s">
        <v>250</v>
      </c>
      <c r="D198" s="413" t="s">
        <v>669</v>
      </c>
      <c r="E198" s="414"/>
      <c r="F198" s="415"/>
    </row>
    <row r="199" spans="2:6" ht="13.5" hidden="1" thickBot="1">
      <c r="B199" s="366"/>
      <c r="C199" s="416"/>
      <c r="D199" s="417" t="s">
        <v>229</v>
      </c>
      <c r="E199" s="418"/>
      <c r="F199" s="318"/>
    </row>
    <row r="200" spans="1:6" ht="24.75" customHeight="1" hidden="1">
      <c r="A200" s="399"/>
      <c r="B200" s="380">
        <v>100102</v>
      </c>
      <c r="C200" s="419" t="s">
        <v>1156</v>
      </c>
      <c r="D200" s="420" t="s">
        <v>781</v>
      </c>
      <c r="E200" s="379"/>
      <c r="F200" s="421"/>
    </row>
    <row r="201" spans="1:6" ht="37.5" customHeight="1" hidden="1">
      <c r="A201" s="399"/>
      <c r="B201" s="380">
        <v>100106</v>
      </c>
      <c r="C201" s="422" t="s">
        <v>1156</v>
      </c>
      <c r="D201" s="423" t="s">
        <v>874</v>
      </c>
      <c r="E201" s="392"/>
      <c r="F201" s="424"/>
    </row>
    <row r="202" spans="1:6" ht="80.25" customHeight="1" hidden="1">
      <c r="A202" s="399"/>
      <c r="B202" s="385">
        <v>100202</v>
      </c>
      <c r="C202" s="422" t="s">
        <v>1156</v>
      </c>
      <c r="D202" s="400" t="s">
        <v>314</v>
      </c>
      <c r="E202" s="392"/>
      <c r="F202" s="397"/>
    </row>
    <row r="203" spans="1:6" ht="54" customHeight="1" hidden="1">
      <c r="A203" s="399"/>
      <c r="B203" s="425">
        <v>100202</v>
      </c>
      <c r="C203" s="385" t="s">
        <v>1156</v>
      </c>
      <c r="D203" s="400" t="s">
        <v>315</v>
      </c>
      <c r="E203" s="392"/>
      <c r="F203" s="397"/>
    </row>
    <row r="204" spans="1:6" ht="66.75" customHeight="1" hidden="1">
      <c r="A204" s="399"/>
      <c r="B204" s="425">
        <v>100202</v>
      </c>
      <c r="C204" s="385" t="s">
        <v>1156</v>
      </c>
      <c r="D204" s="400" t="s">
        <v>316</v>
      </c>
      <c r="E204" s="392"/>
      <c r="F204" s="397"/>
    </row>
    <row r="205" spans="1:6" ht="42" customHeight="1" hidden="1">
      <c r="A205" s="399"/>
      <c r="B205" s="425">
        <v>100202</v>
      </c>
      <c r="C205" s="385" t="s">
        <v>1156</v>
      </c>
      <c r="D205" s="400" t="s">
        <v>317</v>
      </c>
      <c r="E205" s="392"/>
      <c r="F205" s="397"/>
    </row>
    <row r="206" spans="1:6" ht="54.75" customHeight="1" hidden="1">
      <c r="A206" s="399"/>
      <c r="B206" s="425">
        <v>100202</v>
      </c>
      <c r="C206" s="385" t="s">
        <v>1156</v>
      </c>
      <c r="D206" s="400" t="s">
        <v>787</v>
      </c>
      <c r="E206" s="383"/>
      <c r="F206" s="389"/>
    </row>
    <row r="207" spans="1:6" ht="57.75" customHeight="1" hidden="1">
      <c r="A207" s="399"/>
      <c r="B207" s="425">
        <v>100202</v>
      </c>
      <c r="C207" s="385" t="s">
        <v>1156</v>
      </c>
      <c r="D207" s="400" t="s">
        <v>788</v>
      </c>
      <c r="E207" s="392"/>
      <c r="F207" s="397"/>
    </row>
    <row r="208" spans="1:6" ht="64.5" hidden="1" thickBot="1">
      <c r="A208" s="399"/>
      <c r="B208" s="425">
        <v>100202</v>
      </c>
      <c r="C208" s="385" t="s">
        <v>1156</v>
      </c>
      <c r="D208" s="400" t="s">
        <v>789</v>
      </c>
      <c r="E208" s="392"/>
      <c r="F208" s="257"/>
    </row>
    <row r="209" spans="1:6" ht="66" customHeight="1" hidden="1">
      <c r="A209" s="399"/>
      <c r="B209" s="425">
        <v>100202</v>
      </c>
      <c r="C209" s="385" t="s">
        <v>1156</v>
      </c>
      <c r="D209" s="400" t="s">
        <v>790</v>
      </c>
      <c r="E209" s="392"/>
      <c r="F209" s="397"/>
    </row>
    <row r="210" spans="1:6" ht="80.25" customHeight="1" hidden="1">
      <c r="A210" s="399"/>
      <c r="B210" s="422">
        <v>100202</v>
      </c>
      <c r="C210" s="385" t="s">
        <v>1156</v>
      </c>
      <c r="D210" s="400" t="s">
        <v>791</v>
      </c>
      <c r="E210" s="392"/>
      <c r="F210" s="397"/>
    </row>
    <row r="211" spans="1:6" ht="55.5" customHeight="1" hidden="1">
      <c r="A211" s="399"/>
      <c r="B211" s="422">
        <v>100202</v>
      </c>
      <c r="C211" s="385" t="s">
        <v>1156</v>
      </c>
      <c r="D211" s="400" t="s">
        <v>792</v>
      </c>
      <c r="E211" s="392"/>
      <c r="F211" s="397"/>
    </row>
    <row r="212" spans="1:6" ht="58.5" customHeight="1" hidden="1">
      <c r="A212" s="399"/>
      <c r="B212" s="425">
        <v>100202</v>
      </c>
      <c r="C212" s="385" t="s">
        <v>1156</v>
      </c>
      <c r="D212" s="400" t="s">
        <v>793</v>
      </c>
      <c r="E212" s="383"/>
      <c r="F212" s="389"/>
    </row>
    <row r="213" spans="1:6" ht="54" customHeight="1" hidden="1">
      <c r="A213" s="399"/>
      <c r="B213" s="425">
        <v>100202</v>
      </c>
      <c r="C213" s="385" t="s">
        <v>1156</v>
      </c>
      <c r="D213" s="400" t="s">
        <v>794</v>
      </c>
      <c r="E213" s="383"/>
      <c r="F213" s="389"/>
    </row>
    <row r="214" spans="1:6" ht="54.75" customHeight="1" hidden="1">
      <c r="A214" s="399"/>
      <c r="B214" s="425">
        <v>100203</v>
      </c>
      <c r="C214" s="385" t="s">
        <v>1156</v>
      </c>
      <c r="D214" s="400" t="s">
        <v>655</v>
      </c>
      <c r="E214" s="383"/>
      <c r="F214" s="389"/>
    </row>
    <row r="215" spans="1:6" ht="43.5" customHeight="1" hidden="1">
      <c r="A215" s="399"/>
      <c r="B215" s="425">
        <v>100203</v>
      </c>
      <c r="C215" s="385" t="s">
        <v>1156</v>
      </c>
      <c r="D215" s="400" t="s">
        <v>656</v>
      </c>
      <c r="E215" s="383"/>
      <c r="F215" s="389"/>
    </row>
    <row r="216" spans="1:6" ht="42" customHeight="1" hidden="1">
      <c r="A216" s="399"/>
      <c r="B216" s="425">
        <v>100203</v>
      </c>
      <c r="C216" s="385" t="s">
        <v>1156</v>
      </c>
      <c r="D216" s="400" t="s">
        <v>657</v>
      </c>
      <c r="E216" s="383"/>
      <c r="F216" s="389"/>
    </row>
    <row r="217" spans="1:6" ht="54" customHeight="1" hidden="1">
      <c r="A217" s="399"/>
      <c r="B217" s="425">
        <v>100203</v>
      </c>
      <c r="C217" s="385" t="s">
        <v>1156</v>
      </c>
      <c r="D217" s="400" t="s">
        <v>658</v>
      </c>
      <c r="E217" s="383"/>
      <c r="F217" s="389"/>
    </row>
    <row r="218" spans="1:6" ht="69" customHeight="1" hidden="1">
      <c r="A218" s="399"/>
      <c r="B218" s="425">
        <v>100203</v>
      </c>
      <c r="C218" s="385" t="s">
        <v>1156</v>
      </c>
      <c r="D218" s="400" t="s">
        <v>659</v>
      </c>
      <c r="E218" s="383"/>
      <c r="F218" s="383"/>
    </row>
    <row r="219" spans="1:6" ht="55.5" customHeight="1" hidden="1">
      <c r="A219" s="399"/>
      <c r="B219" s="425">
        <v>100203</v>
      </c>
      <c r="C219" s="385" t="s">
        <v>1156</v>
      </c>
      <c r="D219" s="400" t="s">
        <v>660</v>
      </c>
      <c r="E219" s="392"/>
      <c r="F219" s="392"/>
    </row>
    <row r="220" spans="1:6" ht="54.75" customHeight="1" hidden="1">
      <c r="A220" s="399"/>
      <c r="B220" s="425">
        <v>100203</v>
      </c>
      <c r="C220" s="385" t="s">
        <v>1156</v>
      </c>
      <c r="D220" s="400" t="s">
        <v>828</v>
      </c>
      <c r="E220" s="392"/>
      <c r="F220" s="392"/>
    </row>
    <row r="221" spans="1:6" ht="55.5" customHeight="1" hidden="1">
      <c r="A221" s="399"/>
      <c r="B221" s="425">
        <v>100203</v>
      </c>
      <c r="C221" s="385" t="s">
        <v>1156</v>
      </c>
      <c r="D221" s="400" t="s">
        <v>829</v>
      </c>
      <c r="E221" s="392"/>
      <c r="F221" s="397"/>
    </row>
    <row r="222" spans="1:6" ht="66.75" customHeight="1" hidden="1">
      <c r="A222" s="399"/>
      <c r="B222" s="425">
        <v>100203</v>
      </c>
      <c r="C222" s="385" t="s">
        <v>1156</v>
      </c>
      <c r="D222" s="400" t="s">
        <v>1252</v>
      </c>
      <c r="E222" s="392"/>
      <c r="F222" s="392"/>
    </row>
    <row r="223" spans="1:6" ht="64.5" hidden="1" thickBot="1">
      <c r="A223" s="399"/>
      <c r="B223" s="425">
        <v>100203</v>
      </c>
      <c r="C223" s="385" t="s">
        <v>1156</v>
      </c>
      <c r="D223" s="400" t="s">
        <v>1253</v>
      </c>
      <c r="E223" s="392"/>
      <c r="F223" s="392"/>
    </row>
    <row r="224" spans="1:6" ht="64.5" hidden="1" thickBot="1">
      <c r="A224" s="399"/>
      <c r="B224" s="425">
        <v>100203</v>
      </c>
      <c r="C224" s="385" t="s">
        <v>1156</v>
      </c>
      <c r="D224" s="400" t="s">
        <v>358</v>
      </c>
      <c r="E224" s="392"/>
      <c r="F224" s="392"/>
    </row>
    <row r="225" spans="1:6" ht="51.75" customHeight="1" hidden="1">
      <c r="A225" s="399"/>
      <c r="B225" s="425">
        <v>100203</v>
      </c>
      <c r="C225" s="385" t="s">
        <v>1156</v>
      </c>
      <c r="D225" s="394" t="s">
        <v>655</v>
      </c>
      <c r="E225" s="392"/>
      <c r="F225" s="392"/>
    </row>
    <row r="226" spans="1:6" ht="93" customHeight="1" hidden="1">
      <c r="A226" s="399"/>
      <c r="B226" s="425">
        <v>100203</v>
      </c>
      <c r="C226" s="385" t="s">
        <v>1156</v>
      </c>
      <c r="D226" s="400" t="s">
        <v>359</v>
      </c>
      <c r="E226" s="392"/>
      <c r="F226" s="392"/>
    </row>
    <row r="227" spans="1:6" ht="54.75" customHeight="1" hidden="1">
      <c r="A227" s="399"/>
      <c r="B227" s="425">
        <v>100203</v>
      </c>
      <c r="C227" s="385" t="s">
        <v>1156</v>
      </c>
      <c r="D227" s="400" t="s">
        <v>360</v>
      </c>
      <c r="E227" s="398"/>
      <c r="F227" s="398"/>
    </row>
    <row r="228" spans="1:6" ht="64.5" customHeight="1" hidden="1">
      <c r="A228" s="399"/>
      <c r="B228" s="425">
        <v>100203</v>
      </c>
      <c r="C228" s="385" t="s">
        <v>1156</v>
      </c>
      <c r="D228" s="400" t="s">
        <v>819</v>
      </c>
      <c r="E228" s="392"/>
      <c r="F228" s="392"/>
    </row>
    <row r="229" spans="1:6" ht="51.75" hidden="1" thickBot="1">
      <c r="A229" s="399"/>
      <c r="B229" s="425">
        <v>100203</v>
      </c>
      <c r="C229" s="385" t="s">
        <v>1156</v>
      </c>
      <c r="D229" s="400" t="s">
        <v>820</v>
      </c>
      <c r="E229" s="392"/>
      <c r="F229" s="398"/>
    </row>
    <row r="230" spans="1:6" ht="42" customHeight="1" hidden="1">
      <c r="A230" s="399"/>
      <c r="B230" s="425">
        <v>100203</v>
      </c>
      <c r="C230" s="385" t="s">
        <v>1156</v>
      </c>
      <c r="D230" s="400" t="s">
        <v>947</v>
      </c>
      <c r="E230" s="392"/>
      <c r="F230" s="392"/>
    </row>
    <row r="231" spans="1:6" ht="55.5" customHeight="1" hidden="1">
      <c r="A231" s="399"/>
      <c r="B231" s="425">
        <v>100203</v>
      </c>
      <c r="C231" s="385" t="s">
        <v>1156</v>
      </c>
      <c r="D231" s="400" t="s">
        <v>997</v>
      </c>
      <c r="E231" s="392"/>
      <c r="F231" s="392"/>
    </row>
    <row r="232" spans="1:6" ht="67.5" customHeight="1" hidden="1">
      <c r="A232" s="399"/>
      <c r="B232" s="425">
        <v>100203</v>
      </c>
      <c r="C232" s="385" t="s">
        <v>1156</v>
      </c>
      <c r="D232" s="400" t="s">
        <v>998</v>
      </c>
      <c r="E232" s="383"/>
      <c r="F232" s="383"/>
    </row>
    <row r="233" spans="1:6" ht="51.75" hidden="1" thickBot="1">
      <c r="A233" s="399"/>
      <c r="B233" s="425">
        <v>100203</v>
      </c>
      <c r="C233" s="385" t="s">
        <v>1156</v>
      </c>
      <c r="D233" s="400" t="s">
        <v>999</v>
      </c>
      <c r="E233" s="392"/>
      <c r="F233" s="392"/>
    </row>
    <row r="234" spans="1:6" ht="51.75" hidden="1" thickBot="1">
      <c r="A234" s="399"/>
      <c r="B234" s="425">
        <v>100203</v>
      </c>
      <c r="C234" s="385" t="s">
        <v>1156</v>
      </c>
      <c r="D234" s="400" t="s">
        <v>1000</v>
      </c>
      <c r="E234" s="392"/>
      <c r="F234" s="392"/>
    </row>
    <row r="235" spans="1:6" ht="51.75" hidden="1" thickBot="1">
      <c r="A235" s="399"/>
      <c r="B235" s="425">
        <v>100203</v>
      </c>
      <c r="C235" s="385" t="s">
        <v>1156</v>
      </c>
      <c r="D235" s="400" t="s">
        <v>1001</v>
      </c>
      <c r="E235" s="426"/>
      <c r="F235" s="426"/>
    </row>
    <row r="236" spans="1:6" ht="40.5" customHeight="1" hidden="1">
      <c r="A236" s="399"/>
      <c r="B236" s="425">
        <v>100203</v>
      </c>
      <c r="C236" s="385" t="s">
        <v>1156</v>
      </c>
      <c r="D236" s="400" t="s">
        <v>1002</v>
      </c>
      <c r="E236" s="426"/>
      <c r="F236" s="426"/>
    </row>
    <row r="237" spans="1:6" ht="54" customHeight="1" hidden="1" thickBot="1">
      <c r="A237" s="399"/>
      <c r="B237" s="427">
        <v>100203</v>
      </c>
      <c r="C237" s="427" t="s">
        <v>1156</v>
      </c>
      <c r="D237" s="428" t="s">
        <v>1003</v>
      </c>
      <c r="E237" s="429"/>
      <c r="F237" s="429"/>
    </row>
    <row r="238" spans="1:6" ht="69" customHeight="1" hidden="1" thickBot="1">
      <c r="A238" s="430"/>
      <c r="B238" s="366">
        <v>100203</v>
      </c>
      <c r="C238" s="427" t="s">
        <v>1156</v>
      </c>
      <c r="D238" s="407" t="s">
        <v>537</v>
      </c>
      <c r="E238" s="408"/>
      <c r="F238" s="409"/>
    </row>
    <row r="239" spans="1:6" ht="69" customHeight="1" hidden="1" thickBot="1">
      <c r="A239" s="430"/>
      <c r="B239" s="366">
        <v>100203</v>
      </c>
      <c r="C239" s="427" t="s">
        <v>1156</v>
      </c>
      <c r="D239" s="407" t="s">
        <v>838</v>
      </c>
      <c r="E239" s="408"/>
      <c r="F239" s="409"/>
    </row>
    <row r="240" spans="1:6" ht="93.75" customHeight="1" hidden="1" thickBot="1">
      <c r="A240" s="430"/>
      <c r="B240" s="366">
        <v>100203</v>
      </c>
      <c r="C240" s="427" t="s">
        <v>1156</v>
      </c>
      <c r="D240" s="407" t="s">
        <v>399</v>
      </c>
      <c r="E240" s="408"/>
      <c r="F240" s="409"/>
    </row>
    <row r="241" spans="1:6" ht="68.25" customHeight="1" hidden="1" thickBot="1">
      <c r="A241" s="430"/>
      <c r="B241" s="366">
        <v>100203</v>
      </c>
      <c r="C241" s="427" t="s">
        <v>1156</v>
      </c>
      <c r="D241" s="407" t="s">
        <v>400</v>
      </c>
      <c r="E241" s="431"/>
      <c r="F241" s="432"/>
    </row>
    <row r="242" spans="1:6" ht="42" customHeight="1" hidden="1" thickBot="1">
      <c r="A242" s="430"/>
      <c r="B242" s="366">
        <v>100203</v>
      </c>
      <c r="C242" s="427" t="s">
        <v>1156</v>
      </c>
      <c r="D242" s="407" t="s">
        <v>946</v>
      </c>
      <c r="E242" s="431"/>
      <c r="F242" s="432"/>
    </row>
    <row r="243" spans="1:6" ht="44.25" customHeight="1" hidden="1" thickBot="1">
      <c r="A243" s="430"/>
      <c r="B243" s="366">
        <v>100203</v>
      </c>
      <c r="C243" s="427" t="s">
        <v>1156</v>
      </c>
      <c r="D243" s="407" t="s">
        <v>147</v>
      </c>
      <c r="E243" s="431"/>
      <c r="F243" s="432"/>
    </row>
    <row r="244" spans="1:6" ht="43.5" customHeight="1" hidden="1" thickBot="1">
      <c r="A244" s="430"/>
      <c r="B244" s="366">
        <v>100203</v>
      </c>
      <c r="C244" s="427" t="s">
        <v>1156</v>
      </c>
      <c r="D244" s="407" t="s">
        <v>148</v>
      </c>
      <c r="E244" s="431"/>
      <c r="F244" s="432"/>
    </row>
    <row r="245" spans="1:6" ht="54" customHeight="1" hidden="1" thickBot="1">
      <c r="A245" s="430"/>
      <c r="B245" s="366">
        <v>100203</v>
      </c>
      <c r="C245" s="427" t="s">
        <v>1156</v>
      </c>
      <c r="D245" s="407" t="s">
        <v>149</v>
      </c>
      <c r="E245" s="431"/>
      <c r="F245" s="432"/>
    </row>
    <row r="246" spans="1:6" ht="42.75" customHeight="1" hidden="1" thickBot="1">
      <c r="A246" s="430"/>
      <c r="B246" s="366">
        <v>100203</v>
      </c>
      <c r="C246" s="427" t="s">
        <v>1156</v>
      </c>
      <c r="D246" s="407" t="s">
        <v>150</v>
      </c>
      <c r="E246" s="431"/>
      <c r="F246" s="432"/>
    </row>
    <row r="247" spans="1:6" ht="47.25" customHeight="1" hidden="1" thickBot="1">
      <c r="A247" s="430"/>
      <c r="B247" s="366">
        <v>100203</v>
      </c>
      <c r="C247" s="427" t="s">
        <v>1156</v>
      </c>
      <c r="D247" s="407" t="s">
        <v>151</v>
      </c>
      <c r="E247" s="431"/>
      <c r="F247" s="432"/>
    </row>
    <row r="248" spans="1:6" ht="59.25" customHeight="1" hidden="1" thickBot="1">
      <c r="A248" s="430"/>
      <c r="B248" s="366">
        <v>100203</v>
      </c>
      <c r="C248" s="427" t="s">
        <v>1156</v>
      </c>
      <c r="D248" s="407" t="s">
        <v>152</v>
      </c>
      <c r="E248" s="431"/>
      <c r="F248" s="432"/>
    </row>
    <row r="249" spans="1:6" ht="70.5" customHeight="1" hidden="1" thickBot="1">
      <c r="A249" s="430"/>
      <c r="B249" s="366">
        <v>100203</v>
      </c>
      <c r="C249" s="427" t="s">
        <v>1156</v>
      </c>
      <c r="D249" s="407" t="s">
        <v>153</v>
      </c>
      <c r="E249" s="431"/>
      <c r="F249" s="432"/>
    </row>
    <row r="250" spans="1:6" ht="66" customHeight="1" hidden="1" thickBot="1">
      <c r="A250" s="430"/>
      <c r="B250" s="366">
        <v>100203</v>
      </c>
      <c r="C250" s="427" t="s">
        <v>1156</v>
      </c>
      <c r="D250" s="407" t="s">
        <v>517</v>
      </c>
      <c r="E250" s="431"/>
      <c r="F250" s="432"/>
    </row>
    <row r="251" spans="1:6" ht="68.25" customHeight="1" hidden="1" thickBot="1">
      <c r="A251" s="430"/>
      <c r="B251" s="366">
        <v>100203</v>
      </c>
      <c r="C251" s="427" t="s">
        <v>1156</v>
      </c>
      <c r="D251" s="407" t="s">
        <v>518</v>
      </c>
      <c r="E251" s="431"/>
      <c r="F251" s="432"/>
    </row>
    <row r="252" spans="1:6" ht="41.25" customHeight="1" hidden="1" thickBot="1">
      <c r="A252" s="430"/>
      <c r="B252" s="366">
        <v>100203</v>
      </c>
      <c r="C252" s="427" t="s">
        <v>1156</v>
      </c>
      <c r="D252" s="407" t="s">
        <v>519</v>
      </c>
      <c r="E252" s="431"/>
      <c r="F252" s="432"/>
    </row>
    <row r="253" spans="1:6" ht="67.5" customHeight="1" hidden="1" thickBot="1">
      <c r="A253" s="430"/>
      <c r="B253" s="366">
        <v>100203</v>
      </c>
      <c r="C253" s="427" t="s">
        <v>1156</v>
      </c>
      <c r="D253" s="407" t="s">
        <v>529</v>
      </c>
      <c r="E253" s="431"/>
      <c r="F253" s="432"/>
    </row>
    <row r="254" spans="1:6" ht="66.75" customHeight="1" hidden="1" thickBot="1">
      <c r="A254" s="430"/>
      <c r="B254" s="366">
        <v>100203</v>
      </c>
      <c r="C254" s="427" t="s">
        <v>1156</v>
      </c>
      <c r="D254" s="407" t="s">
        <v>530</v>
      </c>
      <c r="E254" s="431"/>
      <c r="F254" s="432"/>
    </row>
    <row r="255" spans="1:6" ht="66.75" customHeight="1" hidden="1" thickBot="1">
      <c r="A255" s="430"/>
      <c r="B255" s="366">
        <v>100203</v>
      </c>
      <c r="C255" s="427" t="s">
        <v>1156</v>
      </c>
      <c r="D255" s="407" t="s">
        <v>1082</v>
      </c>
      <c r="E255" s="431"/>
      <c r="F255" s="432"/>
    </row>
    <row r="256" spans="1:6" ht="51.75" customHeight="1" hidden="1" thickBot="1">
      <c r="A256" s="430"/>
      <c r="B256" s="366">
        <v>100203</v>
      </c>
      <c r="C256" s="427" t="s">
        <v>1156</v>
      </c>
      <c r="D256" s="407" t="s">
        <v>28</v>
      </c>
      <c r="E256" s="431"/>
      <c r="F256" s="432"/>
    </row>
    <row r="257" spans="1:6" ht="57" customHeight="1" hidden="1" thickBot="1">
      <c r="A257" s="430"/>
      <c r="B257" s="366">
        <v>100203</v>
      </c>
      <c r="C257" s="427" t="s">
        <v>1156</v>
      </c>
      <c r="D257" s="407" t="s">
        <v>29</v>
      </c>
      <c r="E257" s="431"/>
      <c r="F257" s="432"/>
    </row>
    <row r="258" spans="1:6" ht="54" customHeight="1" hidden="1" thickBot="1">
      <c r="A258" s="430"/>
      <c r="B258" s="366">
        <v>100203</v>
      </c>
      <c r="C258" s="427" t="s">
        <v>1156</v>
      </c>
      <c r="D258" s="407" t="s">
        <v>30</v>
      </c>
      <c r="E258" s="431"/>
      <c r="F258" s="432"/>
    </row>
    <row r="259" spans="1:6" ht="42" customHeight="1" hidden="1" thickBot="1">
      <c r="A259" s="430"/>
      <c r="B259" s="366">
        <v>100203</v>
      </c>
      <c r="C259" s="427" t="s">
        <v>1156</v>
      </c>
      <c r="D259" s="407" t="s">
        <v>31</v>
      </c>
      <c r="E259" s="431"/>
      <c r="F259" s="432"/>
    </row>
    <row r="260" spans="1:6" ht="44.25" customHeight="1" hidden="1" thickBot="1">
      <c r="A260" s="430"/>
      <c r="B260" s="366">
        <v>100203</v>
      </c>
      <c r="C260" s="427" t="s">
        <v>1156</v>
      </c>
      <c r="D260" s="407" t="s">
        <v>32</v>
      </c>
      <c r="E260" s="431"/>
      <c r="F260" s="432"/>
    </row>
    <row r="261" spans="1:6" ht="66.75" customHeight="1" hidden="1" thickBot="1">
      <c r="A261" s="430"/>
      <c r="B261" s="366">
        <v>100203</v>
      </c>
      <c r="C261" s="427" t="s">
        <v>1156</v>
      </c>
      <c r="D261" s="407" t="s">
        <v>33</v>
      </c>
      <c r="E261" s="431"/>
      <c r="F261" s="432"/>
    </row>
    <row r="262" spans="1:6" ht="42" customHeight="1" hidden="1" thickBot="1">
      <c r="A262" s="430"/>
      <c r="B262" s="366">
        <v>100203</v>
      </c>
      <c r="C262" s="427" t="s">
        <v>1156</v>
      </c>
      <c r="D262" s="407" t="s">
        <v>34</v>
      </c>
      <c r="E262" s="431"/>
      <c r="F262" s="432"/>
    </row>
    <row r="263" spans="1:6" ht="57" customHeight="1" hidden="1" thickBot="1">
      <c r="A263" s="430"/>
      <c r="B263" s="366">
        <v>100203</v>
      </c>
      <c r="C263" s="427" t="s">
        <v>1156</v>
      </c>
      <c r="D263" s="407" t="s">
        <v>256</v>
      </c>
      <c r="E263" s="431"/>
      <c r="F263" s="432"/>
    </row>
    <row r="264" spans="1:6" ht="54" customHeight="1" hidden="1" thickBot="1">
      <c r="A264" s="430"/>
      <c r="B264" s="366">
        <v>100203</v>
      </c>
      <c r="C264" s="427" t="s">
        <v>1156</v>
      </c>
      <c r="D264" s="407" t="s">
        <v>978</v>
      </c>
      <c r="E264" s="431"/>
      <c r="F264" s="432"/>
    </row>
    <row r="265" spans="1:6" ht="66.75" customHeight="1" hidden="1" thickBot="1">
      <c r="A265" s="430"/>
      <c r="B265" s="366">
        <v>100203</v>
      </c>
      <c r="C265" s="427" t="s">
        <v>1156</v>
      </c>
      <c r="D265" s="407" t="s">
        <v>979</v>
      </c>
      <c r="E265" s="431"/>
      <c r="F265" s="432"/>
    </row>
    <row r="266" spans="1:6" ht="44.25" customHeight="1" hidden="1" thickBot="1">
      <c r="A266" s="430"/>
      <c r="B266" s="366">
        <v>100203</v>
      </c>
      <c r="C266" s="427" t="s">
        <v>1156</v>
      </c>
      <c r="D266" s="407" t="s">
        <v>980</v>
      </c>
      <c r="E266" s="431"/>
      <c r="F266" s="432"/>
    </row>
    <row r="267" spans="1:6" ht="54.75" customHeight="1" hidden="1" thickBot="1">
      <c r="A267" s="430"/>
      <c r="B267" s="366">
        <v>100203</v>
      </c>
      <c r="C267" s="427" t="s">
        <v>1156</v>
      </c>
      <c r="D267" s="407" t="s">
        <v>981</v>
      </c>
      <c r="E267" s="431"/>
      <c r="F267" s="432"/>
    </row>
    <row r="268" spans="1:6" ht="44.25" customHeight="1" hidden="1" thickBot="1">
      <c r="A268" s="430"/>
      <c r="B268" s="366">
        <v>100203</v>
      </c>
      <c r="C268" s="427" t="s">
        <v>1156</v>
      </c>
      <c r="D268" s="407" t="s">
        <v>982</v>
      </c>
      <c r="E268" s="431"/>
      <c r="F268" s="432"/>
    </row>
    <row r="269" spans="1:6" ht="54.75" customHeight="1" hidden="1" thickBot="1">
      <c r="A269" s="430"/>
      <c r="B269" s="366">
        <v>100203</v>
      </c>
      <c r="C269" s="427" t="s">
        <v>1156</v>
      </c>
      <c r="D269" s="407" t="s">
        <v>983</v>
      </c>
      <c r="E269" s="431"/>
      <c r="F269" s="432"/>
    </row>
    <row r="270" spans="1:6" ht="81" customHeight="1" hidden="1" thickBot="1">
      <c r="A270" s="430"/>
      <c r="B270" s="366">
        <v>100203</v>
      </c>
      <c r="C270" s="427" t="s">
        <v>1156</v>
      </c>
      <c r="D270" s="407" t="s">
        <v>984</v>
      </c>
      <c r="E270" s="431"/>
      <c r="F270" s="432"/>
    </row>
    <row r="271" spans="1:6" ht="45.75" customHeight="1" hidden="1" thickBot="1">
      <c r="A271" s="430"/>
      <c r="B271" s="366">
        <v>100203</v>
      </c>
      <c r="C271" s="427" t="s">
        <v>1156</v>
      </c>
      <c r="D271" s="407" t="s">
        <v>875</v>
      </c>
      <c r="E271" s="431"/>
      <c r="F271" s="432"/>
    </row>
    <row r="272" spans="1:6" ht="45" customHeight="1" hidden="1" thickBot="1">
      <c r="A272" s="430"/>
      <c r="B272" s="366">
        <v>100203</v>
      </c>
      <c r="C272" s="427" t="s">
        <v>1156</v>
      </c>
      <c r="D272" s="407" t="s">
        <v>876</v>
      </c>
      <c r="E272" s="431"/>
      <c r="F272" s="432"/>
    </row>
    <row r="273" spans="1:6" ht="54" customHeight="1" hidden="1" thickBot="1">
      <c r="A273" s="430"/>
      <c r="B273" s="366">
        <v>100203</v>
      </c>
      <c r="C273" s="427" t="s">
        <v>1156</v>
      </c>
      <c r="D273" s="407" t="s">
        <v>877</v>
      </c>
      <c r="E273" s="431"/>
      <c r="F273" s="432"/>
    </row>
    <row r="274" spans="1:6" ht="53.25" customHeight="1" hidden="1" thickBot="1">
      <c r="A274" s="430"/>
      <c r="B274" s="366">
        <v>100203</v>
      </c>
      <c r="C274" s="427" t="s">
        <v>1156</v>
      </c>
      <c r="D274" s="407" t="s">
        <v>878</v>
      </c>
      <c r="E274" s="431"/>
      <c r="F274" s="432"/>
    </row>
    <row r="275" spans="1:6" ht="55.5" customHeight="1" hidden="1" thickBot="1">
      <c r="A275" s="430"/>
      <c r="B275" s="366">
        <v>100203</v>
      </c>
      <c r="C275" s="427" t="s">
        <v>1156</v>
      </c>
      <c r="D275" s="407" t="s">
        <v>879</v>
      </c>
      <c r="E275" s="431"/>
      <c r="F275" s="432"/>
    </row>
    <row r="276" spans="1:6" ht="54" customHeight="1" hidden="1" thickBot="1">
      <c r="A276" s="430"/>
      <c r="B276" s="366">
        <v>100203</v>
      </c>
      <c r="C276" s="427" t="s">
        <v>1156</v>
      </c>
      <c r="D276" s="407" t="s">
        <v>880</v>
      </c>
      <c r="E276" s="431"/>
      <c r="F276" s="432"/>
    </row>
    <row r="277" spans="1:6" ht="44.25" customHeight="1" hidden="1" thickBot="1">
      <c r="A277" s="430"/>
      <c r="B277" s="366">
        <v>100203</v>
      </c>
      <c r="C277" s="427" t="s">
        <v>1156</v>
      </c>
      <c r="D277" s="407" t="s">
        <v>881</v>
      </c>
      <c r="E277" s="431"/>
      <c r="F277" s="432"/>
    </row>
    <row r="278" spans="1:6" ht="53.25" customHeight="1" hidden="1" thickBot="1">
      <c r="A278" s="430"/>
      <c r="B278" s="366">
        <v>100203</v>
      </c>
      <c r="C278" s="427" t="s">
        <v>1156</v>
      </c>
      <c r="D278" s="407" t="s">
        <v>882</v>
      </c>
      <c r="E278" s="431"/>
      <c r="F278" s="432"/>
    </row>
    <row r="279" spans="1:6" ht="44.25" customHeight="1" hidden="1" thickBot="1">
      <c r="A279" s="430"/>
      <c r="B279" s="366">
        <v>100203</v>
      </c>
      <c r="C279" s="427" t="s">
        <v>1156</v>
      </c>
      <c r="D279" s="407" t="s">
        <v>806</v>
      </c>
      <c r="E279" s="431"/>
      <c r="F279" s="432"/>
    </row>
    <row r="280" spans="1:6" ht="56.25" customHeight="1" hidden="1" thickBot="1">
      <c r="A280" s="430"/>
      <c r="B280" s="366">
        <v>100203</v>
      </c>
      <c r="C280" s="427" t="s">
        <v>1156</v>
      </c>
      <c r="D280" s="407" t="s">
        <v>807</v>
      </c>
      <c r="E280" s="431"/>
      <c r="F280" s="432"/>
    </row>
    <row r="281" spans="1:6" ht="55.5" customHeight="1" hidden="1" thickBot="1">
      <c r="A281" s="430"/>
      <c r="B281" s="366">
        <v>100203</v>
      </c>
      <c r="C281" s="427" t="s">
        <v>1156</v>
      </c>
      <c r="D281" s="428" t="s">
        <v>64</v>
      </c>
      <c r="E281" s="408"/>
      <c r="F281" s="409"/>
    </row>
    <row r="282" spans="1:6" ht="43.5" customHeight="1" hidden="1" thickBot="1">
      <c r="A282" s="430"/>
      <c r="B282" s="366">
        <v>100203</v>
      </c>
      <c r="C282" s="427" t="s">
        <v>1156</v>
      </c>
      <c r="D282" s="428" t="s">
        <v>898</v>
      </c>
      <c r="E282" s="408"/>
      <c r="F282" s="409"/>
    </row>
    <row r="283" spans="1:6" ht="54" customHeight="1" hidden="1" thickBot="1">
      <c r="A283" s="430"/>
      <c r="B283" s="366">
        <v>100203</v>
      </c>
      <c r="C283" s="427" t="s">
        <v>1156</v>
      </c>
      <c r="D283" s="433" t="s">
        <v>899</v>
      </c>
      <c r="E283" s="408"/>
      <c r="F283" s="409"/>
    </row>
    <row r="284" spans="1:6" ht="54" customHeight="1" hidden="1" thickBot="1">
      <c r="A284" s="430"/>
      <c r="B284" s="366">
        <v>100203</v>
      </c>
      <c r="C284" s="427" t="s">
        <v>1156</v>
      </c>
      <c r="D284" s="433" t="s">
        <v>70</v>
      </c>
      <c r="E284" s="408"/>
      <c r="F284" s="409"/>
    </row>
    <row r="285" spans="1:6" ht="57" customHeight="1" hidden="1" thickBot="1">
      <c r="A285" s="430"/>
      <c r="B285" s="366">
        <v>100203</v>
      </c>
      <c r="C285" s="427" t="s">
        <v>1156</v>
      </c>
      <c r="D285" s="433" t="s">
        <v>71</v>
      </c>
      <c r="E285" s="431"/>
      <c r="F285" s="432"/>
    </row>
    <row r="286" spans="1:6" ht="57" customHeight="1" hidden="1" thickBot="1">
      <c r="A286" s="430"/>
      <c r="B286" s="366">
        <v>100203</v>
      </c>
      <c r="C286" s="427" t="s">
        <v>1156</v>
      </c>
      <c r="D286" s="433" t="s">
        <v>72</v>
      </c>
      <c r="E286" s="431"/>
      <c r="F286" s="432"/>
    </row>
    <row r="287" spans="1:6" ht="58.5" customHeight="1" hidden="1" thickBot="1">
      <c r="A287" s="430"/>
      <c r="B287" s="366">
        <v>100203</v>
      </c>
      <c r="C287" s="427" t="s">
        <v>1156</v>
      </c>
      <c r="D287" s="433" t="s">
        <v>73</v>
      </c>
      <c r="E287" s="431"/>
      <c r="F287" s="432"/>
    </row>
    <row r="288" spans="1:6" ht="119.25" customHeight="1" hidden="1" thickBot="1">
      <c r="A288" s="430"/>
      <c r="B288" s="366">
        <v>100203</v>
      </c>
      <c r="C288" s="427" t="s">
        <v>1156</v>
      </c>
      <c r="D288" s="433" t="s">
        <v>74</v>
      </c>
      <c r="E288" s="431"/>
      <c r="F288" s="432"/>
    </row>
    <row r="289" spans="1:6" ht="53.25" customHeight="1" hidden="1" thickBot="1">
      <c r="A289" s="430"/>
      <c r="B289" s="366">
        <v>100302</v>
      </c>
      <c r="C289" s="427" t="s">
        <v>1156</v>
      </c>
      <c r="D289" s="407" t="s">
        <v>75</v>
      </c>
      <c r="E289" s="408"/>
      <c r="F289" s="409"/>
    </row>
    <row r="290" spans="1:6" ht="32.25" customHeight="1" hidden="1" thickBot="1">
      <c r="A290" s="430"/>
      <c r="B290" s="366">
        <v>100302</v>
      </c>
      <c r="C290" s="427" t="s">
        <v>1156</v>
      </c>
      <c r="D290" s="407" t="s">
        <v>614</v>
      </c>
      <c r="E290" s="408"/>
      <c r="F290" s="409"/>
    </row>
    <row r="291" spans="1:6" ht="29.25" customHeight="1" hidden="1" thickBot="1">
      <c r="A291" s="430"/>
      <c r="B291" s="366">
        <v>100302</v>
      </c>
      <c r="C291" s="427" t="s">
        <v>1156</v>
      </c>
      <c r="D291" s="407" t="s">
        <v>615</v>
      </c>
      <c r="E291" s="408"/>
      <c r="F291" s="409"/>
    </row>
    <row r="292" spans="1:6" ht="42.75" customHeight="1" hidden="1" thickBot="1">
      <c r="A292" s="430"/>
      <c r="B292" s="366">
        <v>100302</v>
      </c>
      <c r="C292" s="427" t="s">
        <v>1156</v>
      </c>
      <c r="D292" s="407" t="s">
        <v>616</v>
      </c>
      <c r="E292" s="408"/>
      <c r="F292" s="408"/>
    </row>
    <row r="293" spans="1:6" ht="50.25" customHeight="1" hidden="1" thickBot="1">
      <c r="A293" s="430"/>
      <c r="B293" s="366">
        <v>100302</v>
      </c>
      <c r="C293" s="427" t="s">
        <v>1156</v>
      </c>
      <c r="D293" s="402" t="s">
        <v>617</v>
      </c>
      <c r="E293" s="408"/>
      <c r="F293" s="409"/>
    </row>
    <row r="294" spans="2:6" ht="13.5" hidden="1" thickBot="1">
      <c r="B294" s="434"/>
      <c r="C294" s="434"/>
      <c r="D294" s="405" t="s">
        <v>618</v>
      </c>
      <c r="E294" s="418">
        <f>SUM(E200:E293)</f>
        <v>0</v>
      </c>
      <c r="F294" s="331">
        <f>SUM(F200:F293)</f>
        <v>0</v>
      </c>
    </row>
    <row r="295" spans="2:6" ht="39" thickBot="1">
      <c r="B295" s="374"/>
      <c r="C295" s="373" t="s">
        <v>68</v>
      </c>
      <c r="D295" s="339" t="s">
        <v>622</v>
      </c>
      <c r="E295" s="418"/>
      <c r="F295" s="331"/>
    </row>
    <row r="296" spans="2:6" ht="81.75" customHeight="1" thickBot="1">
      <c r="B296" s="366">
        <v>3116082</v>
      </c>
      <c r="C296" s="366" t="s">
        <v>68</v>
      </c>
      <c r="D296" s="407" t="s">
        <v>69</v>
      </c>
      <c r="E296" s="414">
        <v>1500</v>
      </c>
      <c r="F296" s="435">
        <v>1500</v>
      </c>
    </row>
    <row r="297" spans="2:6" ht="26.25" thickBot="1">
      <c r="B297" s="511"/>
      <c r="C297" s="511"/>
      <c r="D297" s="373" t="s">
        <v>437</v>
      </c>
      <c r="E297" s="418">
        <v>1500</v>
      </c>
      <c r="F297" s="331">
        <v>1500</v>
      </c>
    </row>
    <row r="298" spans="2:6" ht="39" thickBot="1">
      <c r="B298" s="373"/>
      <c r="C298" s="373"/>
      <c r="D298" s="339" t="s">
        <v>622</v>
      </c>
      <c r="E298" s="418"/>
      <c r="F298" s="331"/>
    </row>
    <row r="299" spans="2:6" ht="39" thickBot="1">
      <c r="B299" s="337">
        <v>3710160</v>
      </c>
      <c r="C299" s="337" t="s">
        <v>247</v>
      </c>
      <c r="D299" s="366" t="s">
        <v>535</v>
      </c>
      <c r="E299" s="414">
        <v>50</v>
      </c>
      <c r="F299" s="435">
        <v>50</v>
      </c>
    </row>
    <row r="300" spans="2:6" ht="13.5" thickBot="1">
      <c r="B300" s="434"/>
      <c r="C300" s="434"/>
      <c r="D300" s="373" t="s">
        <v>536</v>
      </c>
      <c r="E300" s="418">
        <v>50</v>
      </c>
      <c r="F300" s="331">
        <v>50</v>
      </c>
    </row>
    <row r="301" spans="2:6" ht="77.25" thickBot="1">
      <c r="B301" s="373"/>
      <c r="C301" s="373" t="s">
        <v>1156</v>
      </c>
      <c r="D301" s="339" t="s">
        <v>610</v>
      </c>
      <c r="E301" s="418"/>
      <c r="F301" s="331"/>
    </row>
    <row r="302" spans="2:6" ht="39" thickBot="1">
      <c r="B302" s="366">
        <v>1217426</v>
      </c>
      <c r="C302" s="366" t="s">
        <v>1156</v>
      </c>
      <c r="D302" s="407" t="s">
        <v>438</v>
      </c>
      <c r="E302" s="408">
        <v>10278.2</v>
      </c>
      <c r="F302" s="409">
        <v>10278.2</v>
      </c>
    </row>
    <row r="303" spans="2:6" ht="13.5" thickBot="1">
      <c r="B303" s="366"/>
      <c r="C303" s="366"/>
      <c r="D303" s="436" t="s">
        <v>618</v>
      </c>
      <c r="E303" s="360">
        <v>10278.2</v>
      </c>
      <c r="F303" s="288">
        <v>10278.2</v>
      </c>
    </row>
    <row r="304" spans="2:6" ht="39" thickBot="1">
      <c r="B304" s="366"/>
      <c r="C304" s="366"/>
      <c r="D304" s="339" t="s">
        <v>622</v>
      </c>
      <c r="E304" s="360"/>
      <c r="F304" s="288"/>
    </row>
    <row r="305" spans="2:6" ht="26.25" thickBot="1">
      <c r="B305" s="380">
        <v>1216011</v>
      </c>
      <c r="C305" s="419" t="s">
        <v>1156</v>
      </c>
      <c r="D305" s="420" t="s">
        <v>439</v>
      </c>
      <c r="E305" s="437">
        <v>2744.52</v>
      </c>
      <c r="F305" s="438">
        <v>2744.52</v>
      </c>
    </row>
    <row r="306" spans="2:6" ht="26.25" thickBot="1">
      <c r="B306" s="366">
        <v>1216015</v>
      </c>
      <c r="C306" s="366" t="s">
        <v>1156</v>
      </c>
      <c r="D306" s="344" t="s">
        <v>440</v>
      </c>
      <c r="E306" s="408">
        <v>1010</v>
      </c>
      <c r="F306" s="409">
        <v>1010</v>
      </c>
    </row>
    <row r="307" spans="2:6" ht="26.25" thickBot="1">
      <c r="B307" s="337">
        <v>1216020</v>
      </c>
      <c r="C307" s="337" t="s">
        <v>1156</v>
      </c>
      <c r="D307" s="439" t="s">
        <v>441</v>
      </c>
      <c r="E307" s="431">
        <v>85</v>
      </c>
      <c r="F307" s="431">
        <v>85</v>
      </c>
    </row>
    <row r="308" spans="2:6" ht="45" customHeight="1" thickBot="1">
      <c r="B308" s="366">
        <v>1216030</v>
      </c>
      <c r="C308" s="366" t="s">
        <v>1156</v>
      </c>
      <c r="D308" s="344" t="s">
        <v>1264</v>
      </c>
      <c r="E308" s="408">
        <v>50</v>
      </c>
      <c r="F308" s="409">
        <v>50</v>
      </c>
    </row>
    <row r="309" spans="2:6" ht="42" customHeight="1" thickBot="1">
      <c r="B309" s="366">
        <v>1216030</v>
      </c>
      <c r="C309" s="366" t="s">
        <v>1156</v>
      </c>
      <c r="D309" s="344" t="s">
        <v>1265</v>
      </c>
      <c r="E309" s="408">
        <v>50</v>
      </c>
      <c r="F309" s="409">
        <v>50</v>
      </c>
    </row>
    <row r="310" spans="2:6" ht="42" customHeight="1" thickBot="1">
      <c r="B310" s="366">
        <v>1216030</v>
      </c>
      <c r="C310" s="366" t="s">
        <v>1156</v>
      </c>
      <c r="D310" s="344" t="s">
        <v>1266</v>
      </c>
      <c r="E310" s="408">
        <v>35</v>
      </c>
      <c r="F310" s="409">
        <v>35</v>
      </c>
    </row>
    <row r="311" spans="2:6" ht="66" customHeight="1" thickBot="1">
      <c r="B311" s="366">
        <v>1216030</v>
      </c>
      <c r="C311" s="366" t="s">
        <v>1156</v>
      </c>
      <c r="D311" s="344" t="s">
        <v>1267</v>
      </c>
      <c r="E311" s="408">
        <v>50.6</v>
      </c>
      <c r="F311" s="409">
        <v>50.6</v>
      </c>
    </row>
    <row r="312" spans="2:6" ht="53.25" customHeight="1" thickBot="1">
      <c r="B312" s="366">
        <v>1216030</v>
      </c>
      <c r="C312" s="366" t="s">
        <v>1156</v>
      </c>
      <c r="D312" s="344" t="s">
        <v>1268</v>
      </c>
      <c r="E312" s="408">
        <v>26.7</v>
      </c>
      <c r="F312" s="409">
        <v>26.7</v>
      </c>
    </row>
    <row r="313" spans="2:6" ht="41.25" customHeight="1" thickBot="1">
      <c r="B313" s="366">
        <v>1216030</v>
      </c>
      <c r="C313" s="366" t="s">
        <v>1156</v>
      </c>
      <c r="D313" s="344" t="s">
        <v>1269</v>
      </c>
      <c r="E313" s="408">
        <v>47</v>
      </c>
      <c r="F313" s="409">
        <v>47</v>
      </c>
    </row>
    <row r="314" spans="2:6" ht="51.75" thickBot="1">
      <c r="B314" s="366">
        <v>1216030</v>
      </c>
      <c r="C314" s="366" t="s">
        <v>1156</v>
      </c>
      <c r="D314" s="344" t="s">
        <v>1270</v>
      </c>
      <c r="E314" s="408">
        <v>35</v>
      </c>
      <c r="F314" s="409">
        <v>35</v>
      </c>
    </row>
    <row r="315" spans="2:6" ht="51.75" thickBot="1">
      <c r="B315" s="366">
        <v>1216030</v>
      </c>
      <c r="C315" s="366" t="s">
        <v>1156</v>
      </c>
      <c r="D315" s="344" t="s">
        <v>1271</v>
      </c>
      <c r="E315" s="408">
        <v>35</v>
      </c>
      <c r="F315" s="409">
        <v>35</v>
      </c>
    </row>
    <row r="316" spans="2:6" ht="51.75" thickBot="1">
      <c r="B316" s="366">
        <v>1216030</v>
      </c>
      <c r="C316" s="366" t="s">
        <v>1156</v>
      </c>
      <c r="D316" s="344" t="s">
        <v>1272</v>
      </c>
      <c r="E316" s="408">
        <v>50</v>
      </c>
      <c r="F316" s="409">
        <v>50</v>
      </c>
    </row>
    <row r="317" spans="2:6" ht="42" customHeight="1" thickBot="1">
      <c r="B317" s="366">
        <v>1216030</v>
      </c>
      <c r="C317" s="366" t="s">
        <v>1156</v>
      </c>
      <c r="D317" s="344" t="s">
        <v>1273</v>
      </c>
      <c r="E317" s="440">
        <v>1042.16</v>
      </c>
      <c r="F317" s="441">
        <v>1042.16</v>
      </c>
    </row>
    <row r="318" spans="2:6" ht="64.5" thickBot="1">
      <c r="B318" s="366">
        <v>1216030</v>
      </c>
      <c r="C318" s="366" t="s">
        <v>1156</v>
      </c>
      <c r="D318" s="344" t="s">
        <v>1274</v>
      </c>
      <c r="E318" s="408">
        <v>35.5</v>
      </c>
      <c r="F318" s="409">
        <v>35.5</v>
      </c>
    </row>
    <row r="319" spans="2:6" ht="39" thickBot="1">
      <c r="B319" s="366">
        <v>1216030</v>
      </c>
      <c r="C319" s="366" t="s">
        <v>1156</v>
      </c>
      <c r="D319" s="344" t="s">
        <v>1275</v>
      </c>
      <c r="E319" s="408">
        <v>49</v>
      </c>
      <c r="F319" s="409">
        <v>49</v>
      </c>
    </row>
    <row r="320" spans="2:6" ht="51.75" thickBot="1">
      <c r="B320" s="366">
        <v>1216030</v>
      </c>
      <c r="C320" s="366" t="s">
        <v>1156</v>
      </c>
      <c r="D320" s="344" t="s">
        <v>1276</v>
      </c>
      <c r="E320" s="408">
        <v>49.4</v>
      </c>
      <c r="F320" s="409">
        <v>49.4</v>
      </c>
    </row>
    <row r="321" spans="2:6" ht="51.75" thickBot="1">
      <c r="B321" s="366">
        <v>1216030</v>
      </c>
      <c r="C321" s="366" t="s">
        <v>1156</v>
      </c>
      <c r="D321" s="344" t="s">
        <v>1277</v>
      </c>
      <c r="E321" s="408">
        <v>100</v>
      </c>
      <c r="F321" s="409">
        <v>100</v>
      </c>
    </row>
    <row r="322" spans="2:6" ht="67.5" customHeight="1" thickBot="1">
      <c r="B322" s="366">
        <v>1216020</v>
      </c>
      <c r="C322" s="366" t="s">
        <v>1156</v>
      </c>
      <c r="D322" s="344" t="s">
        <v>466</v>
      </c>
      <c r="E322" s="408">
        <v>350.4</v>
      </c>
      <c r="F322" s="409">
        <v>350.4</v>
      </c>
    </row>
    <row r="323" spans="2:6" ht="51.75" thickBot="1">
      <c r="B323" s="366">
        <v>1216030</v>
      </c>
      <c r="C323" s="366" t="s">
        <v>1156</v>
      </c>
      <c r="D323" s="344" t="s">
        <v>467</v>
      </c>
      <c r="E323" s="431">
        <v>49.559</v>
      </c>
      <c r="F323" s="431">
        <v>49.559</v>
      </c>
    </row>
    <row r="324" spans="2:6" ht="51.75" thickBot="1">
      <c r="B324" s="366">
        <v>1216030</v>
      </c>
      <c r="C324" s="366" t="s">
        <v>1156</v>
      </c>
      <c r="D324" s="344" t="s">
        <v>468</v>
      </c>
      <c r="E324" s="431">
        <v>31.531</v>
      </c>
      <c r="F324" s="431">
        <v>31.531</v>
      </c>
    </row>
    <row r="325" spans="2:6" ht="57" customHeight="1" thickBot="1">
      <c r="B325" s="366">
        <v>1216030</v>
      </c>
      <c r="C325" s="366" t="s">
        <v>1156</v>
      </c>
      <c r="D325" s="344" t="s">
        <v>635</v>
      </c>
      <c r="E325" s="440">
        <v>1366.75</v>
      </c>
      <c r="F325" s="440">
        <v>1366.75</v>
      </c>
    </row>
    <row r="326" spans="2:6" ht="42.75" customHeight="1" thickBot="1">
      <c r="B326" s="366">
        <v>1216030</v>
      </c>
      <c r="C326" s="366" t="s">
        <v>1156</v>
      </c>
      <c r="D326" s="344" t="s">
        <v>636</v>
      </c>
      <c r="E326" s="440">
        <v>1331.35</v>
      </c>
      <c r="F326" s="440">
        <v>1331.35</v>
      </c>
    </row>
    <row r="327" spans="2:6" ht="69" customHeight="1" hidden="1" thickBot="1">
      <c r="B327" s="366"/>
      <c r="C327" s="366"/>
      <c r="D327" s="439"/>
      <c r="E327" s="431"/>
      <c r="F327" s="431"/>
    </row>
    <row r="328" spans="2:6" ht="69" customHeight="1" thickBot="1">
      <c r="B328" s="337">
        <v>1216030</v>
      </c>
      <c r="C328" s="337" t="s">
        <v>1156</v>
      </c>
      <c r="D328" s="439" t="s">
        <v>637</v>
      </c>
      <c r="E328" s="431">
        <v>12.305</v>
      </c>
      <c r="F328" s="431">
        <v>12.305</v>
      </c>
    </row>
    <row r="329" spans="2:6" ht="69" customHeight="1" thickBot="1">
      <c r="B329" s="337">
        <v>1216030</v>
      </c>
      <c r="C329" s="337" t="s">
        <v>1156</v>
      </c>
      <c r="D329" s="439" t="s">
        <v>638</v>
      </c>
      <c r="E329" s="431">
        <v>9.745</v>
      </c>
      <c r="F329" s="431">
        <v>9.745</v>
      </c>
    </row>
    <row r="330" spans="2:6" ht="47.25" customHeight="1" thickBot="1">
      <c r="B330" s="337">
        <v>1216030</v>
      </c>
      <c r="C330" s="337" t="s">
        <v>1156</v>
      </c>
      <c r="D330" s="439" t="s">
        <v>639</v>
      </c>
      <c r="E330" s="431">
        <v>9.545</v>
      </c>
      <c r="F330" s="431">
        <v>9.545</v>
      </c>
    </row>
    <row r="331" spans="2:6" ht="46.5" customHeight="1" thickBot="1">
      <c r="B331" s="337">
        <v>1216030</v>
      </c>
      <c r="C331" s="337" t="s">
        <v>1156</v>
      </c>
      <c r="D331" s="439" t="s">
        <v>640</v>
      </c>
      <c r="E331" s="431">
        <v>16.19</v>
      </c>
      <c r="F331" s="431">
        <v>16.19</v>
      </c>
    </row>
    <row r="332" spans="2:6" ht="69" customHeight="1" thickBot="1">
      <c r="B332" s="337">
        <v>1216030</v>
      </c>
      <c r="C332" s="337" t="s">
        <v>1156</v>
      </c>
      <c r="D332" s="439" t="s">
        <v>641</v>
      </c>
      <c r="E332" s="431">
        <v>4.23</v>
      </c>
      <c r="F332" s="431">
        <v>4.23</v>
      </c>
    </row>
    <row r="333" spans="2:6" ht="56.25" customHeight="1" thickBot="1">
      <c r="B333" s="337">
        <v>1216030</v>
      </c>
      <c r="C333" s="337" t="s">
        <v>1156</v>
      </c>
      <c r="D333" s="439" t="s">
        <v>512</v>
      </c>
      <c r="E333" s="408">
        <v>35</v>
      </c>
      <c r="F333" s="408">
        <v>35</v>
      </c>
    </row>
    <row r="334" spans="2:6" ht="56.25" customHeight="1" thickBot="1">
      <c r="B334" s="337">
        <v>1216030</v>
      </c>
      <c r="C334" s="337" t="s">
        <v>1156</v>
      </c>
      <c r="D334" s="439" t="s">
        <v>513</v>
      </c>
      <c r="E334" s="431">
        <v>504.674</v>
      </c>
      <c r="F334" s="431">
        <v>504.674</v>
      </c>
    </row>
    <row r="335" spans="2:6" ht="56.25" customHeight="1" thickBot="1">
      <c r="B335" s="337">
        <v>1216030</v>
      </c>
      <c r="C335" s="337" t="s">
        <v>1156</v>
      </c>
      <c r="D335" s="439" t="s">
        <v>514</v>
      </c>
      <c r="E335" s="431">
        <v>304.881</v>
      </c>
      <c r="F335" s="431">
        <v>304.881</v>
      </c>
    </row>
    <row r="336" spans="2:6" ht="56.25" customHeight="1" thickBot="1">
      <c r="B336" s="337">
        <v>1216030</v>
      </c>
      <c r="C336" s="337" t="s">
        <v>1156</v>
      </c>
      <c r="D336" s="439" t="s">
        <v>926</v>
      </c>
      <c r="E336" s="431">
        <v>830.83</v>
      </c>
      <c r="F336" s="431">
        <v>830.83</v>
      </c>
    </row>
    <row r="337" spans="2:6" ht="93" customHeight="1" thickBot="1">
      <c r="B337" s="337">
        <v>1216030</v>
      </c>
      <c r="C337" s="337" t="s">
        <v>1156</v>
      </c>
      <c r="D337" s="439" t="s">
        <v>927</v>
      </c>
      <c r="E337" s="431">
        <v>50</v>
      </c>
      <c r="F337" s="431">
        <v>50</v>
      </c>
    </row>
    <row r="338" spans="2:6" ht="46.5" customHeight="1" thickBot="1">
      <c r="B338" s="337">
        <v>1216030</v>
      </c>
      <c r="C338" s="337" t="s">
        <v>1156</v>
      </c>
      <c r="D338" s="439" t="s">
        <v>928</v>
      </c>
      <c r="E338" s="431">
        <v>33.8</v>
      </c>
      <c r="F338" s="431">
        <v>33.8</v>
      </c>
    </row>
    <row r="339" spans="2:6" ht="46.5" customHeight="1" thickBot="1">
      <c r="B339" s="337">
        <v>1216030</v>
      </c>
      <c r="C339" s="337" t="s">
        <v>1156</v>
      </c>
      <c r="D339" s="439" t="s">
        <v>161</v>
      </c>
      <c r="E339" s="431">
        <v>35</v>
      </c>
      <c r="F339" s="431">
        <v>35</v>
      </c>
    </row>
    <row r="340" spans="2:6" ht="42" customHeight="1" thickBot="1">
      <c r="B340" s="337">
        <v>1216030</v>
      </c>
      <c r="C340" s="337" t="s">
        <v>1156</v>
      </c>
      <c r="D340" s="439" t="s">
        <v>162</v>
      </c>
      <c r="E340" s="431">
        <v>50</v>
      </c>
      <c r="F340" s="431">
        <v>50</v>
      </c>
    </row>
    <row r="341" spans="2:6" ht="56.25" customHeight="1" thickBot="1">
      <c r="B341" s="337">
        <v>1216030</v>
      </c>
      <c r="C341" s="337" t="s">
        <v>1156</v>
      </c>
      <c r="D341" s="439" t="s">
        <v>163</v>
      </c>
      <c r="E341" s="431">
        <v>33.8</v>
      </c>
      <c r="F341" s="431">
        <v>33.8</v>
      </c>
    </row>
    <row r="342" spans="2:6" ht="42.75" customHeight="1" thickBot="1">
      <c r="B342" s="337">
        <v>1216030</v>
      </c>
      <c r="C342" s="337" t="s">
        <v>1156</v>
      </c>
      <c r="D342" s="439" t="s">
        <v>1279</v>
      </c>
      <c r="E342" s="431">
        <v>50</v>
      </c>
      <c r="F342" s="431">
        <v>50</v>
      </c>
    </row>
    <row r="343" spans="2:6" ht="66.75" customHeight="1" thickBot="1">
      <c r="B343" s="337">
        <v>1216030</v>
      </c>
      <c r="C343" s="337" t="s">
        <v>1156</v>
      </c>
      <c r="D343" s="439" t="s">
        <v>1280</v>
      </c>
      <c r="E343" s="431">
        <v>35</v>
      </c>
      <c r="F343" s="431">
        <v>35</v>
      </c>
    </row>
    <row r="344" spans="2:6" ht="56.25" customHeight="1" thickBot="1">
      <c r="B344" s="337">
        <v>1216030</v>
      </c>
      <c r="C344" s="337" t="s">
        <v>1156</v>
      </c>
      <c r="D344" s="439" t="s">
        <v>1281</v>
      </c>
      <c r="E344" s="431">
        <v>35</v>
      </c>
      <c r="F344" s="431">
        <v>35</v>
      </c>
    </row>
    <row r="345" spans="2:6" ht="56.25" customHeight="1" thickBot="1">
      <c r="B345" s="337">
        <v>1216030</v>
      </c>
      <c r="C345" s="337" t="s">
        <v>1156</v>
      </c>
      <c r="D345" s="439" t="s">
        <v>1282</v>
      </c>
      <c r="E345" s="431">
        <v>31.4</v>
      </c>
      <c r="F345" s="431">
        <v>31.4</v>
      </c>
    </row>
    <row r="346" spans="2:6" ht="56.25" customHeight="1" thickBot="1">
      <c r="B346" s="337">
        <v>1216030</v>
      </c>
      <c r="C346" s="337" t="s">
        <v>1156</v>
      </c>
      <c r="D346" s="439" t="s">
        <v>1157</v>
      </c>
      <c r="E346" s="431">
        <v>35</v>
      </c>
      <c r="F346" s="431">
        <v>35</v>
      </c>
    </row>
    <row r="347" spans="2:6" ht="39" customHeight="1" thickBot="1">
      <c r="B347" s="337">
        <v>1216030</v>
      </c>
      <c r="C347" s="337" t="s">
        <v>1156</v>
      </c>
      <c r="D347" s="439" t="s">
        <v>1158</v>
      </c>
      <c r="E347" s="431">
        <v>3118.87</v>
      </c>
      <c r="F347" s="431">
        <v>3118.87</v>
      </c>
    </row>
    <row r="348" spans="2:6" ht="34.5" customHeight="1" thickBot="1">
      <c r="B348" s="337">
        <v>1216030</v>
      </c>
      <c r="C348" s="337" t="s">
        <v>1156</v>
      </c>
      <c r="D348" s="439" t="s">
        <v>1159</v>
      </c>
      <c r="E348" s="431">
        <v>5907.49</v>
      </c>
      <c r="F348" s="431">
        <v>5907.49</v>
      </c>
    </row>
    <row r="349" spans="2:6" ht="45" customHeight="1" thickBot="1">
      <c r="B349" s="337">
        <v>1216030</v>
      </c>
      <c r="C349" s="337" t="s">
        <v>1156</v>
      </c>
      <c r="D349" s="439" t="s">
        <v>1160</v>
      </c>
      <c r="E349" s="431">
        <v>511.07</v>
      </c>
      <c r="F349" s="431">
        <v>511.07</v>
      </c>
    </row>
    <row r="350" spans="2:6" ht="43.5" customHeight="1" thickBot="1">
      <c r="B350" s="337">
        <v>1216030</v>
      </c>
      <c r="C350" s="337" t="s">
        <v>1156</v>
      </c>
      <c r="D350" s="439" t="s">
        <v>1161</v>
      </c>
      <c r="E350" s="431">
        <v>1068.04</v>
      </c>
      <c r="F350" s="431">
        <v>1068.04</v>
      </c>
    </row>
    <row r="351" spans="2:6" ht="31.5" customHeight="1" thickBot="1">
      <c r="B351" s="337">
        <v>1216030</v>
      </c>
      <c r="C351" s="337" t="s">
        <v>1156</v>
      </c>
      <c r="D351" s="439" t="s">
        <v>1162</v>
      </c>
      <c r="E351" s="431">
        <v>3850</v>
      </c>
      <c r="F351" s="431">
        <v>3850</v>
      </c>
    </row>
    <row r="352" spans="2:6" ht="43.5" customHeight="1" hidden="1" thickBot="1">
      <c r="B352" s="337">
        <v>1216030</v>
      </c>
      <c r="C352" s="337" t="s">
        <v>1156</v>
      </c>
      <c r="D352" s="439" t="s">
        <v>1163</v>
      </c>
      <c r="E352" s="431"/>
      <c r="F352" s="431"/>
    </row>
    <row r="353" spans="2:6" ht="43.5" customHeight="1" thickBot="1">
      <c r="B353" s="337">
        <v>1216030</v>
      </c>
      <c r="C353" s="337" t="s">
        <v>1156</v>
      </c>
      <c r="D353" s="439" t="s">
        <v>1164</v>
      </c>
      <c r="E353" s="431">
        <v>3365</v>
      </c>
      <c r="F353" s="431">
        <v>3365</v>
      </c>
    </row>
    <row r="354" spans="2:6" ht="43.5" customHeight="1" thickBot="1">
      <c r="B354" s="337">
        <v>1216030</v>
      </c>
      <c r="C354" s="337" t="s">
        <v>1156</v>
      </c>
      <c r="D354" s="439" t="s">
        <v>1165</v>
      </c>
      <c r="E354" s="431">
        <v>1112.3</v>
      </c>
      <c r="F354" s="431">
        <v>1112.3</v>
      </c>
    </row>
    <row r="355" spans="2:6" ht="33" customHeight="1" thickBot="1">
      <c r="B355" s="337">
        <v>1216030</v>
      </c>
      <c r="C355" s="337" t="s">
        <v>1156</v>
      </c>
      <c r="D355" s="407" t="s">
        <v>1166</v>
      </c>
      <c r="E355" s="431">
        <v>50</v>
      </c>
      <c r="F355" s="431">
        <v>50</v>
      </c>
    </row>
    <row r="356" spans="2:6" ht="96.75" customHeight="1" thickBot="1">
      <c r="B356" s="337">
        <v>1216030</v>
      </c>
      <c r="C356" s="366" t="s">
        <v>1156</v>
      </c>
      <c r="D356" s="341" t="s">
        <v>970</v>
      </c>
      <c r="E356" s="443">
        <v>764.45</v>
      </c>
      <c r="F356" s="365">
        <v>764.45</v>
      </c>
    </row>
    <row r="357" spans="2:6" ht="105.75" customHeight="1" thickBot="1">
      <c r="B357" s="337">
        <v>1216030</v>
      </c>
      <c r="C357" s="442" t="s">
        <v>1156</v>
      </c>
      <c r="D357" s="342" t="s">
        <v>971</v>
      </c>
      <c r="E357" s="443">
        <v>792.45</v>
      </c>
      <c r="F357" s="365">
        <v>792.45</v>
      </c>
    </row>
    <row r="358" spans="2:6" ht="85.5" customHeight="1" thickBot="1">
      <c r="B358" s="337">
        <v>1216030</v>
      </c>
      <c r="C358" s="366" t="s">
        <v>1156</v>
      </c>
      <c r="D358" s="311" t="s">
        <v>972</v>
      </c>
      <c r="E358" s="443">
        <v>570.45</v>
      </c>
      <c r="F358" s="365">
        <v>570.45</v>
      </c>
    </row>
    <row r="359" spans="2:6" ht="99" customHeight="1" thickBot="1">
      <c r="B359" s="337">
        <v>1216030</v>
      </c>
      <c r="C359" s="366" t="s">
        <v>1156</v>
      </c>
      <c r="D359" s="311" t="s">
        <v>973</v>
      </c>
      <c r="E359" s="443">
        <v>835.45</v>
      </c>
      <c r="F359" s="365">
        <v>835.45</v>
      </c>
    </row>
    <row r="360" spans="2:6" ht="133.5" customHeight="1" thickBot="1">
      <c r="B360" s="337">
        <v>1216030</v>
      </c>
      <c r="C360" s="337" t="s">
        <v>1156</v>
      </c>
      <c r="D360" s="444" t="s">
        <v>974</v>
      </c>
      <c r="E360" s="365">
        <v>502.45</v>
      </c>
      <c r="F360" s="365">
        <v>502.45</v>
      </c>
    </row>
    <row r="361" spans="2:6" ht="117" customHeight="1" thickBot="1">
      <c r="B361" s="337">
        <v>1216030</v>
      </c>
      <c r="C361" s="337" t="s">
        <v>1156</v>
      </c>
      <c r="D361" s="445" t="s">
        <v>975</v>
      </c>
      <c r="E361" s="365">
        <v>157.45</v>
      </c>
      <c r="F361" s="365">
        <v>157.45</v>
      </c>
    </row>
    <row r="362" spans="2:6" ht="96" customHeight="1" thickBot="1">
      <c r="B362" s="337">
        <v>1216030</v>
      </c>
      <c r="C362" s="337" t="s">
        <v>1156</v>
      </c>
      <c r="D362" s="445" t="s">
        <v>976</v>
      </c>
      <c r="E362" s="365">
        <v>532.45</v>
      </c>
      <c r="F362" s="365">
        <v>532.45</v>
      </c>
    </row>
    <row r="363" spans="2:6" ht="99" customHeight="1" thickBot="1">
      <c r="B363" s="337">
        <v>1216030</v>
      </c>
      <c r="C363" s="337" t="s">
        <v>1156</v>
      </c>
      <c r="D363" s="445" t="s">
        <v>977</v>
      </c>
      <c r="E363" s="365">
        <v>824.45</v>
      </c>
      <c r="F363" s="365">
        <v>824.45</v>
      </c>
    </row>
    <row r="364" spans="2:6" ht="47.25" customHeight="1" thickBot="1">
      <c r="B364" s="337">
        <v>1216030</v>
      </c>
      <c r="C364" s="337" t="s">
        <v>1156</v>
      </c>
      <c r="D364" s="445" t="s">
        <v>1014</v>
      </c>
      <c r="E364" s="365">
        <v>70</v>
      </c>
      <c r="F364" s="365">
        <v>70</v>
      </c>
    </row>
    <row r="365" spans="2:6" ht="36.75" customHeight="1" thickBot="1">
      <c r="B365" s="337">
        <v>1216030</v>
      </c>
      <c r="C365" s="337" t="s">
        <v>1156</v>
      </c>
      <c r="D365" s="439" t="s">
        <v>1015</v>
      </c>
      <c r="E365" s="365">
        <v>800</v>
      </c>
      <c r="F365" s="365">
        <v>800</v>
      </c>
    </row>
    <row r="366" spans="2:6" ht="47.25" customHeight="1" thickBot="1">
      <c r="B366" s="337">
        <v>1216030</v>
      </c>
      <c r="C366" s="337" t="s">
        <v>1156</v>
      </c>
      <c r="D366" s="439" t="s">
        <v>1016</v>
      </c>
      <c r="E366" s="365">
        <v>1856.8</v>
      </c>
      <c r="F366" s="365">
        <v>1856.8</v>
      </c>
    </row>
    <row r="367" spans="2:6" ht="35.25" customHeight="1" thickBot="1">
      <c r="B367" s="337">
        <v>1216030</v>
      </c>
      <c r="C367" s="337" t="s">
        <v>1156</v>
      </c>
      <c r="D367" s="445" t="s">
        <v>1017</v>
      </c>
      <c r="E367" s="365">
        <v>392.45</v>
      </c>
      <c r="F367" s="365">
        <v>392.45</v>
      </c>
    </row>
    <row r="368" spans="2:6" ht="21.75" customHeight="1" thickBot="1">
      <c r="B368" s="337">
        <v>1216030</v>
      </c>
      <c r="C368" s="337" t="s">
        <v>1156</v>
      </c>
      <c r="D368" s="445" t="s">
        <v>870</v>
      </c>
      <c r="E368" s="365">
        <v>45.6</v>
      </c>
      <c r="F368" s="365">
        <v>45.6</v>
      </c>
    </row>
    <row r="369" spans="2:6" ht="21" customHeight="1" thickBot="1">
      <c r="B369" s="337">
        <v>1216030</v>
      </c>
      <c r="C369" s="337" t="s">
        <v>1156</v>
      </c>
      <c r="D369" s="445" t="s">
        <v>871</v>
      </c>
      <c r="E369" s="365">
        <v>27.1</v>
      </c>
      <c r="F369" s="365">
        <v>27.1</v>
      </c>
    </row>
    <row r="370" spans="2:6" ht="27.75" customHeight="1" thickBot="1">
      <c r="B370" s="337">
        <v>1216030</v>
      </c>
      <c r="C370" s="337" t="s">
        <v>1156</v>
      </c>
      <c r="D370" s="445" t="s">
        <v>56</v>
      </c>
      <c r="E370" s="365">
        <v>171.5</v>
      </c>
      <c r="F370" s="365">
        <v>171.5</v>
      </c>
    </row>
    <row r="371" spans="2:6" ht="29.25" customHeight="1" thickBot="1">
      <c r="B371" s="337">
        <v>1216030</v>
      </c>
      <c r="C371" s="337" t="s">
        <v>1156</v>
      </c>
      <c r="D371" s="445" t="s">
        <v>57</v>
      </c>
      <c r="E371" s="365">
        <v>430</v>
      </c>
      <c r="F371" s="365">
        <v>430</v>
      </c>
    </row>
    <row r="372" spans="2:6" ht="42.75" customHeight="1" thickBot="1">
      <c r="B372" s="337">
        <v>1216030</v>
      </c>
      <c r="C372" s="337" t="s">
        <v>1156</v>
      </c>
      <c r="D372" s="445" t="s">
        <v>783</v>
      </c>
      <c r="E372" s="365">
        <v>11583.3</v>
      </c>
      <c r="F372" s="365">
        <v>11583.3</v>
      </c>
    </row>
    <row r="373" spans="2:6" ht="32.25" customHeight="1" thickBot="1">
      <c r="B373" s="337">
        <v>1216030</v>
      </c>
      <c r="C373" s="337" t="s">
        <v>1156</v>
      </c>
      <c r="D373" s="445" t="s">
        <v>784</v>
      </c>
      <c r="E373" s="365">
        <v>12546.1</v>
      </c>
      <c r="F373" s="365">
        <v>12546.1</v>
      </c>
    </row>
    <row r="374" spans="2:6" ht="43.5" customHeight="1" thickBot="1">
      <c r="B374" s="337">
        <v>1216030</v>
      </c>
      <c r="C374" s="337" t="s">
        <v>1156</v>
      </c>
      <c r="D374" s="445" t="s">
        <v>785</v>
      </c>
      <c r="E374" s="365">
        <v>3487.4</v>
      </c>
      <c r="F374" s="365">
        <v>3487.4</v>
      </c>
    </row>
    <row r="375" spans="2:6" ht="84.75" customHeight="1" thickBot="1">
      <c r="B375" s="337">
        <v>1216030</v>
      </c>
      <c r="C375" s="337" t="s">
        <v>1156</v>
      </c>
      <c r="D375" s="445" t="s">
        <v>710</v>
      </c>
      <c r="E375" s="365">
        <v>53</v>
      </c>
      <c r="F375" s="365">
        <v>53</v>
      </c>
    </row>
    <row r="376" spans="2:6" ht="67.5" customHeight="1" thickBot="1">
      <c r="B376" s="337">
        <v>1216030</v>
      </c>
      <c r="C376" s="337" t="s">
        <v>1156</v>
      </c>
      <c r="D376" s="445" t="s">
        <v>711</v>
      </c>
      <c r="E376" s="365">
        <v>53</v>
      </c>
      <c r="F376" s="365">
        <v>53</v>
      </c>
    </row>
    <row r="377" spans="2:6" ht="81.75" customHeight="1" thickBot="1">
      <c r="B377" s="337">
        <v>1216030</v>
      </c>
      <c r="C377" s="337" t="s">
        <v>1156</v>
      </c>
      <c r="D377" s="445" t="s">
        <v>712</v>
      </c>
      <c r="E377" s="365">
        <v>53</v>
      </c>
      <c r="F377" s="365">
        <v>53</v>
      </c>
    </row>
    <row r="378" spans="2:6" ht="69" customHeight="1" thickBot="1">
      <c r="B378" s="366">
        <v>1217426</v>
      </c>
      <c r="C378" s="366" t="s">
        <v>1156</v>
      </c>
      <c r="D378" s="439" t="s">
        <v>921</v>
      </c>
      <c r="E378" s="431">
        <v>133.748</v>
      </c>
      <c r="F378" s="431">
        <v>133.748</v>
      </c>
    </row>
    <row r="379" spans="2:6" ht="60.75" customHeight="1" thickBot="1">
      <c r="B379" s="337">
        <v>1217366</v>
      </c>
      <c r="C379" s="337" t="s">
        <v>1156</v>
      </c>
      <c r="D379" s="439" t="s">
        <v>922</v>
      </c>
      <c r="E379" s="431">
        <v>48830.1</v>
      </c>
      <c r="F379" s="431">
        <v>48830.1</v>
      </c>
    </row>
    <row r="380" spans="2:6" ht="13.5" thickBot="1">
      <c r="B380" s="374"/>
      <c r="C380" s="374"/>
      <c r="D380" s="348" t="s">
        <v>618</v>
      </c>
      <c r="E380" s="369">
        <f>SUM(E305:E379)</f>
        <v>115236.33799999999</v>
      </c>
      <c r="F380" s="369">
        <f>SUM(F305:F379)</f>
        <v>115236.33799999999</v>
      </c>
    </row>
    <row r="381" spans="2:6" ht="39" hidden="1" thickBot="1">
      <c r="B381" s="374"/>
      <c r="C381" s="374"/>
      <c r="D381" s="339" t="s">
        <v>622</v>
      </c>
      <c r="E381" s="369"/>
      <c r="F381" s="369"/>
    </row>
    <row r="382" spans="2:6" ht="109.5" customHeight="1" hidden="1" thickBot="1">
      <c r="B382" s="337">
        <v>3719770</v>
      </c>
      <c r="C382" s="337" t="s">
        <v>247</v>
      </c>
      <c r="D382" s="347" t="s">
        <v>397</v>
      </c>
      <c r="E382" s="431"/>
      <c r="F382" s="431"/>
    </row>
    <row r="383" spans="2:6" ht="96" customHeight="1" hidden="1" thickBot="1">
      <c r="B383" s="337">
        <v>3719770</v>
      </c>
      <c r="C383" s="337" t="s">
        <v>247</v>
      </c>
      <c r="D383" s="347" t="s">
        <v>398</v>
      </c>
      <c r="E383" s="431"/>
      <c r="F383" s="431"/>
    </row>
    <row r="384" spans="2:6" ht="27" customHeight="1" hidden="1" thickBot="1">
      <c r="B384" s="337"/>
      <c r="C384" s="337"/>
      <c r="D384" s="348" t="s">
        <v>249</v>
      </c>
      <c r="E384" s="369">
        <f>SUM(E382:E383)</f>
        <v>0</v>
      </c>
      <c r="F384" s="369">
        <f>SUM(F382:F383)</f>
        <v>0</v>
      </c>
    </row>
    <row r="385" spans="2:6" ht="16.5" thickBot="1">
      <c r="B385" s="446"/>
      <c r="C385" s="407"/>
      <c r="D385" s="447" t="s">
        <v>923</v>
      </c>
      <c r="E385" s="369">
        <f>E63+E76+E84+E89+E92+E104+E107+E111+E297+E300+E303+E380+E384</f>
        <v>137589.39299999998</v>
      </c>
      <c r="F385" s="369">
        <f>F63+F76+F84+F89+F92+F104+F107+F111+F297+F300+F303+F380+F384</f>
        <v>137589.39299999998</v>
      </c>
    </row>
  </sheetData>
  <mergeCells count="4">
    <mergeCell ref="B8:D8"/>
    <mergeCell ref="B20:B22"/>
    <mergeCell ref="C20:C22"/>
    <mergeCell ref="C36:C37"/>
  </mergeCells>
  <printOptions/>
  <pageMargins left="0.18" right="0.18" top="0.27" bottom="0.39" header="0.18" footer="0.18"/>
  <pageSetup fitToHeight="4" fitToWidth="4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1"/>
  <sheetViews>
    <sheetView tabSelected="1" workbookViewId="0" topLeftCell="A179">
      <selection activeCell="F167" sqref="F167"/>
    </sheetView>
  </sheetViews>
  <sheetFormatPr defaultColWidth="9.00390625" defaultRowHeight="12.75"/>
  <cols>
    <col min="1" max="1" width="9.125" style="448" customWidth="1"/>
    <col min="2" max="2" width="15.125" style="448" customWidth="1"/>
    <col min="3" max="3" width="16.75390625" style="449" customWidth="1"/>
    <col min="4" max="4" width="36.875" style="448" customWidth="1"/>
    <col min="5" max="5" width="13.375" style="449" customWidth="1"/>
    <col min="6" max="6" width="16.625" style="449" customWidth="1"/>
    <col min="7" max="16384" width="9.125" style="448" customWidth="1"/>
  </cols>
  <sheetData>
    <row r="1" ht="12.75">
      <c r="E1" s="450" t="s">
        <v>924</v>
      </c>
    </row>
    <row r="2" ht="12.75">
      <c r="E2" s="451" t="s">
        <v>109</v>
      </c>
    </row>
    <row r="3" ht="12.75">
      <c r="E3" s="451" t="s">
        <v>1140</v>
      </c>
    </row>
    <row r="4" ht="12.75" hidden="1">
      <c r="E4" s="451"/>
    </row>
    <row r="5" spans="2:6" ht="15.75">
      <c r="B5" s="452"/>
      <c r="C5" s="453"/>
      <c r="D5" s="453" t="s">
        <v>111</v>
      </c>
      <c r="E5" s="453"/>
      <c r="F5" s="452"/>
    </row>
    <row r="6" spans="2:6" ht="16.5" thickBot="1">
      <c r="B6" s="527" t="s">
        <v>1142</v>
      </c>
      <c r="C6" s="527"/>
      <c r="D6" s="527"/>
      <c r="E6" s="527"/>
      <c r="F6" s="527"/>
    </row>
    <row r="7" spans="2:6" ht="16.5" thickBot="1">
      <c r="B7" s="454"/>
      <c r="C7" s="454"/>
      <c r="D7" s="454"/>
      <c r="E7" s="454"/>
      <c r="F7" s="455" t="s">
        <v>1127</v>
      </c>
    </row>
    <row r="8" spans="2:6" ht="48.75" customHeight="1" thickBot="1">
      <c r="B8" s="456" t="s">
        <v>1143</v>
      </c>
      <c r="C8" s="457" t="s">
        <v>1144</v>
      </c>
      <c r="D8" s="458" t="s">
        <v>243</v>
      </c>
      <c r="E8" s="459" t="s">
        <v>244</v>
      </c>
      <c r="F8" s="458" t="s">
        <v>245</v>
      </c>
    </row>
    <row r="9" spans="2:6" ht="44.25" customHeight="1" thickBot="1">
      <c r="B9" s="456"/>
      <c r="C9" s="457"/>
      <c r="D9" s="339" t="s">
        <v>601</v>
      </c>
      <c r="E9" s="459"/>
      <c r="F9" s="458"/>
    </row>
    <row r="10" spans="2:6" ht="72.75" customHeight="1" thickBot="1">
      <c r="B10" s="460">
        <v>617321</v>
      </c>
      <c r="C10" s="352" t="s">
        <v>235</v>
      </c>
      <c r="D10" s="353" t="s">
        <v>263</v>
      </c>
      <c r="E10" s="354">
        <v>1258</v>
      </c>
      <c r="F10" s="355">
        <v>1258</v>
      </c>
    </row>
    <row r="11" spans="2:6" ht="57.75" customHeight="1" thickBot="1">
      <c r="B11" s="460">
        <v>617321</v>
      </c>
      <c r="C11" s="352" t="s">
        <v>235</v>
      </c>
      <c r="D11" s="353" t="s">
        <v>264</v>
      </c>
      <c r="E11" s="354">
        <v>947.1</v>
      </c>
      <c r="F11" s="355">
        <v>947.1</v>
      </c>
    </row>
    <row r="12" spans="2:6" ht="52.5" customHeight="1" thickBot="1">
      <c r="B12" s="460">
        <v>617321</v>
      </c>
      <c r="C12" s="352" t="s">
        <v>235</v>
      </c>
      <c r="D12" s="353" t="s">
        <v>265</v>
      </c>
      <c r="E12" s="461">
        <v>8.75</v>
      </c>
      <c r="F12" s="462">
        <v>8.75</v>
      </c>
    </row>
    <row r="13" spans="2:6" ht="52.5" customHeight="1" thickBot="1">
      <c r="B13" s="460">
        <v>617321</v>
      </c>
      <c r="C13" s="352" t="s">
        <v>235</v>
      </c>
      <c r="D13" s="353" t="s">
        <v>266</v>
      </c>
      <c r="E13" s="354">
        <v>10</v>
      </c>
      <c r="F13" s="355">
        <v>10</v>
      </c>
    </row>
    <row r="14" spans="2:6" ht="67.5" customHeight="1" thickBot="1">
      <c r="B14" s="460">
        <v>617321</v>
      </c>
      <c r="C14" s="352" t="s">
        <v>235</v>
      </c>
      <c r="D14" s="353" t="s">
        <v>415</v>
      </c>
      <c r="E14" s="461">
        <v>8.75</v>
      </c>
      <c r="F14" s="462">
        <v>8.75</v>
      </c>
    </row>
    <row r="15" spans="2:6" ht="36" customHeight="1" thickBot="1">
      <c r="B15" s="460">
        <v>617321</v>
      </c>
      <c r="C15" s="352" t="s">
        <v>235</v>
      </c>
      <c r="D15" s="353" t="s">
        <v>416</v>
      </c>
      <c r="E15" s="354">
        <v>210</v>
      </c>
      <c r="F15" s="355">
        <v>210</v>
      </c>
    </row>
    <row r="16" spans="2:6" ht="41.25" customHeight="1" thickBot="1">
      <c r="B16" s="460">
        <v>617321</v>
      </c>
      <c r="C16" s="352" t="s">
        <v>235</v>
      </c>
      <c r="D16" s="353" t="s">
        <v>214</v>
      </c>
      <c r="E16" s="354">
        <v>20.5</v>
      </c>
      <c r="F16" s="355">
        <v>20.5</v>
      </c>
    </row>
    <row r="17" spans="2:6" ht="54.75" customHeight="1" thickBot="1">
      <c r="B17" s="460">
        <v>617321</v>
      </c>
      <c r="C17" s="352" t="s">
        <v>235</v>
      </c>
      <c r="D17" s="353" t="s">
        <v>215</v>
      </c>
      <c r="E17" s="354">
        <v>27.8</v>
      </c>
      <c r="F17" s="355">
        <v>27.8</v>
      </c>
    </row>
    <row r="18" spans="2:6" ht="66" customHeight="1" thickBot="1">
      <c r="B18" s="460">
        <v>617321</v>
      </c>
      <c r="C18" s="352" t="s">
        <v>235</v>
      </c>
      <c r="D18" s="353" t="s">
        <v>920</v>
      </c>
      <c r="E18" s="354">
        <v>300</v>
      </c>
      <c r="F18" s="355">
        <v>300</v>
      </c>
    </row>
    <row r="19" spans="2:6" ht="66" customHeight="1" thickBot="1">
      <c r="B19" s="460">
        <v>617321</v>
      </c>
      <c r="C19" s="352" t="s">
        <v>235</v>
      </c>
      <c r="D19" s="353" t="s">
        <v>919</v>
      </c>
      <c r="E19" s="354">
        <v>220</v>
      </c>
      <c r="F19" s="354">
        <v>220</v>
      </c>
    </row>
    <row r="20" spans="2:6" ht="45.75" customHeight="1" thickBot="1">
      <c r="B20" s="460">
        <v>617321</v>
      </c>
      <c r="C20" s="352" t="s">
        <v>235</v>
      </c>
      <c r="D20" s="353" t="s">
        <v>419</v>
      </c>
      <c r="E20" s="354">
        <v>50</v>
      </c>
      <c r="F20" s="354">
        <v>50</v>
      </c>
    </row>
    <row r="21" spans="2:6" ht="17.25" customHeight="1" thickBot="1">
      <c r="B21" s="463"/>
      <c r="C21" s="352"/>
      <c r="D21" s="458" t="s">
        <v>223</v>
      </c>
      <c r="E21" s="464">
        <f>SUM(E10:E20)</f>
        <v>3060.9</v>
      </c>
      <c r="F21" s="464">
        <f>SUM(F10:F20)</f>
        <v>3060.9</v>
      </c>
    </row>
    <row r="22" spans="2:6" ht="41.25" customHeight="1" thickBot="1">
      <c r="B22" s="463"/>
      <c r="C22" s="352"/>
      <c r="D22" s="339" t="s">
        <v>622</v>
      </c>
      <c r="E22" s="464"/>
      <c r="F22" s="465"/>
    </row>
    <row r="23" spans="1:6" ht="54.75" customHeight="1" thickBot="1">
      <c r="A23" s="466"/>
      <c r="B23" s="351" t="s">
        <v>1121</v>
      </c>
      <c r="C23" s="352" t="s">
        <v>934</v>
      </c>
      <c r="D23" s="353" t="s">
        <v>417</v>
      </c>
      <c r="E23" s="354">
        <v>285</v>
      </c>
      <c r="F23" s="355">
        <v>285</v>
      </c>
    </row>
    <row r="24" spans="1:6" ht="77.25" customHeight="1" thickBot="1">
      <c r="A24" s="466"/>
      <c r="B24" s="351" t="s">
        <v>1121</v>
      </c>
      <c r="C24" s="352" t="s">
        <v>934</v>
      </c>
      <c r="D24" s="353" t="s">
        <v>733</v>
      </c>
      <c r="E24" s="354">
        <v>300</v>
      </c>
      <c r="F24" s="355">
        <v>300</v>
      </c>
    </row>
    <row r="25" spans="1:6" ht="45" customHeight="1" thickBot="1">
      <c r="A25" s="466"/>
      <c r="B25" s="351" t="s">
        <v>1121</v>
      </c>
      <c r="C25" s="352" t="s">
        <v>934</v>
      </c>
      <c r="D25" s="353" t="s">
        <v>734</v>
      </c>
      <c r="E25" s="461">
        <v>375.72</v>
      </c>
      <c r="F25" s="462">
        <v>375.72</v>
      </c>
    </row>
    <row r="26" spans="1:6" ht="52.5" customHeight="1" thickBot="1">
      <c r="A26" s="466"/>
      <c r="B26" s="351" t="s">
        <v>1121</v>
      </c>
      <c r="C26" s="352" t="s">
        <v>934</v>
      </c>
      <c r="D26" s="353" t="s">
        <v>735</v>
      </c>
      <c r="E26" s="461">
        <v>87.34</v>
      </c>
      <c r="F26" s="462">
        <v>87.34</v>
      </c>
    </row>
    <row r="27" spans="1:6" ht="109.5" customHeight="1" thickBot="1">
      <c r="A27" s="466"/>
      <c r="B27" s="481">
        <v>717361</v>
      </c>
      <c r="C27" s="352" t="s">
        <v>934</v>
      </c>
      <c r="D27" s="483" t="s">
        <v>112</v>
      </c>
      <c r="E27" s="461">
        <v>225</v>
      </c>
      <c r="F27" s="462">
        <v>225</v>
      </c>
    </row>
    <row r="28" spans="1:6" ht="17.25" customHeight="1" thickBot="1">
      <c r="A28" s="466"/>
      <c r="B28" s="351"/>
      <c r="C28" s="352"/>
      <c r="D28" s="458" t="s">
        <v>66</v>
      </c>
      <c r="E28" s="467">
        <v>1273.06</v>
      </c>
      <c r="F28" s="468">
        <v>1273.06</v>
      </c>
    </row>
    <row r="29" spans="1:6" ht="43.5" customHeight="1" thickBot="1">
      <c r="A29" s="469"/>
      <c r="B29" s="351"/>
      <c r="C29" s="352"/>
      <c r="D29" s="339" t="s">
        <v>622</v>
      </c>
      <c r="E29" s="464"/>
      <c r="F29" s="465"/>
    </row>
    <row r="30" spans="1:6" ht="95.25" customHeight="1" thickBot="1">
      <c r="A30" s="469"/>
      <c r="B30" s="351" t="s">
        <v>736</v>
      </c>
      <c r="C30" s="352" t="s">
        <v>1153</v>
      </c>
      <c r="D30" s="347" t="s">
        <v>270</v>
      </c>
      <c r="E30" s="470">
        <v>92.177</v>
      </c>
      <c r="F30" s="471">
        <v>92.177</v>
      </c>
    </row>
    <row r="31" spans="1:6" ht="61.5" customHeight="1" thickBot="1">
      <c r="A31" s="469"/>
      <c r="B31" s="351" t="s">
        <v>343</v>
      </c>
      <c r="C31" s="352" t="s">
        <v>1153</v>
      </c>
      <c r="D31" s="349" t="s">
        <v>271</v>
      </c>
      <c r="E31" s="470">
        <v>100</v>
      </c>
      <c r="F31" s="470">
        <v>100</v>
      </c>
    </row>
    <row r="32" spans="1:6" ht="17.25" customHeight="1" thickBot="1">
      <c r="A32" s="469"/>
      <c r="B32" s="351"/>
      <c r="C32" s="352"/>
      <c r="D32" s="457" t="s">
        <v>612</v>
      </c>
      <c r="E32" s="472">
        <v>192.177</v>
      </c>
      <c r="F32" s="472">
        <v>192.177</v>
      </c>
    </row>
    <row r="33" spans="1:6" ht="42" customHeight="1" thickBot="1">
      <c r="A33" s="469"/>
      <c r="B33" s="351"/>
      <c r="C33" s="353"/>
      <c r="D33" s="339" t="s">
        <v>601</v>
      </c>
      <c r="E33" s="464"/>
      <c r="F33" s="465"/>
    </row>
    <row r="34" spans="1:6" ht="48.75" customHeight="1" thickBot="1">
      <c r="A34" s="469"/>
      <c r="B34" s="351" t="s">
        <v>272</v>
      </c>
      <c r="C34" s="473" t="s">
        <v>273</v>
      </c>
      <c r="D34" s="353" t="s">
        <v>274</v>
      </c>
      <c r="E34" s="354">
        <v>350</v>
      </c>
      <c r="F34" s="355">
        <v>350</v>
      </c>
    </row>
    <row r="35" spans="1:6" ht="76.5" customHeight="1" thickBot="1">
      <c r="A35" s="469"/>
      <c r="B35" s="351" t="s">
        <v>272</v>
      </c>
      <c r="C35" s="474" t="s">
        <v>273</v>
      </c>
      <c r="D35" s="353" t="s">
        <v>275</v>
      </c>
      <c r="E35" s="354">
        <v>495</v>
      </c>
      <c r="F35" s="355">
        <v>495</v>
      </c>
    </row>
    <row r="36" spans="1:6" ht="44.25" customHeight="1" thickBot="1">
      <c r="A36" s="469"/>
      <c r="B36" s="351" t="s">
        <v>272</v>
      </c>
      <c r="C36" s="474" t="s">
        <v>273</v>
      </c>
      <c r="D36" s="353" t="s">
        <v>276</v>
      </c>
      <c r="E36" s="470">
        <v>1121.142</v>
      </c>
      <c r="F36" s="471">
        <v>1121.142</v>
      </c>
    </row>
    <row r="37" spans="1:6" ht="65.25" customHeight="1" thickBot="1">
      <c r="A37" s="469"/>
      <c r="B37" s="351" t="s">
        <v>272</v>
      </c>
      <c r="C37" s="474" t="s">
        <v>273</v>
      </c>
      <c r="D37" s="353" t="s">
        <v>277</v>
      </c>
      <c r="E37" s="470">
        <v>25</v>
      </c>
      <c r="F37" s="471">
        <v>25</v>
      </c>
    </row>
    <row r="38" spans="1:6" ht="78" customHeight="1" thickBot="1">
      <c r="A38" s="469"/>
      <c r="B38" s="351" t="s">
        <v>272</v>
      </c>
      <c r="C38" s="474" t="s">
        <v>273</v>
      </c>
      <c r="D38" s="353" t="s">
        <v>670</v>
      </c>
      <c r="E38" s="470">
        <v>50</v>
      </c>
      <c r="F38" s="471">
        <v>50</v>
      </c>
    </row>
    <row r="39" spans="1:6" ht="28.5" customHeight="1" thickBot="1">
      <c r="A39" s="469"/>
      <c r="B39" s="351"/>
      <c r="C39" s="352"/>
      <c r="D39" s="475" t="s">
        <v>671</v>
      </c>
      <c r="E39" s="472">
        <v>2041.142</v>
      </c>
      <c r="F39" s="476">
        <v>2041.142</v>
      </c>
    </row>
    <row r="40" spans="2:6" ht="72" customHeight="1" thickBot="1">
      <c r="B40" s="477"/>
      <c r="C40" s="478"/>
      <c r="D40" s="339" t="s">
        <v>1025</v>
      </c>
      <c r="E40" s="479"/>
      <c r="F40" s="480"/>
    </row>
    <row r="41" spans="2:6" ht="26.25" customHeight="1" hidden="1" thickBot="1">
      <c r="B41" s="477">
        <v>70101</v>
      </c>
      <c r="C41" s="481" t="s">
        <v>235</v>
      </c>
      <c r="D41" s="363" t="s">
        <v>672</v>
      </c>
      <c r="E41" s="479"/>
      <c r="F41" s="482"/>
    </row>
    <row r="42" spans="2:6" ht="42" customHeight="1" hidden="1" thickBot="1">
      <c r="B42" s="477">
        <v>70101</v>
      </c>
      <c r="C42" s="481" t="s">
        <v>235</v>
      </c>
      <c r="D42" s="363" t="s">
        <v>673</v>
      </c>
      <c r="E42" s="479"/>
      <c r="F42" s="482"/>
    </row>
    <row r="43" spans="2:6" ht="40.5" customHeight="1" hidden="1" thickBot="1">
      <c r="B43" s="477">
        <v>70201</v>
      </c>
      <c r="C43" s="481" t="s">
        <v>235</v>
      </c>
      <c r="D43" s="483" t="s">
        <v>674</v>
      </c>
      <c r="E43" s="479"/>
      <c r="F43" s="482"/>
    </row>
    <row r="44" spans="2:6" ht="39" customHeight="1" hidden="1" thickBot="1">
      <c r="B44" s="477">
        <v>70201</v>
      </c>
      <c r="C44" s="481" t="s">
        <v>235</v>
      </c>
      <c r="D44" s="483" t="s">
        <v>675</v>
      </c>
      <c r="E44" s="479"/>
      <c r="F44" s="482"/>
    </row>
    <row r="45" spans="2:6" ht="37.5" customHeight="1" hidden="1" thickBot="1">
      <c r="B45" s="477">
        <v>70201</v>
      </c>
      <c r="C45" s="481" t="s">
        <v>235</v>
      </c>
      <c r="D45" s="483" t="s">
        <v>665</v>
      </c>
      <c r="E45" s="479"/>
      <c r="F45" s="482"/>
    </row>
    <row r="46" spans="2:6" ht="40.5" customHeight="1" hidden="1" thickBot="1">
      <c r="B46" s="477">
        <v>70201</v>
      </c>
      <c r="C46" s="481" t="s">
        <v>235</v>
      </c>
      <c r="D46" s="483" t="s">
        <v>666</v>
      </c>
      <c r="E46" s="479"/>
      <c r="F46" s="482"/>
    </row>
    <row r="47" spans="2:6" ht="27" customHeight="1" hidden="1" thickBot="1">
      <c r="B47" s="477">
        <v>70201</v>
      </c>
      <c r="C47" s="481" t="s">
        <v>235</v>
      </c>
      <c r="D47" s="483" t="s">
        <v>765</v>
      </c>
      <c r="E47" s="479"/>
      <c r="F47" s="482"/>
    </row>
    <row r="48" spans="2:6" ht="17.25" customHeight="1" hidden="1" thickBot="1">
      <c r="B48" s="477">
        <v>70201</v>
      </c>
      <c r="C48" s="481" t="s">
        <v>235</v>
      </c>
      <c r="D48" s="363" t="s">
        <v>766</v>
      </c>
      <c r="E48" s="479"/>
      <c r="F48" s="482"/>
    </row>
    <row r="49" spans="2:6" ht="25.5" customHeight="1" hidden="1" thickBot="1">
      <c r="B49" s="477">
        <v>70201</v>
      </c>
      <c r="C49" s="481" t="s">
        <v>235</v>
      </c>
      <c r="D49" s="483" t="s">
        <v>767</v>
      </c>
      <c r="E49" s="479"/>
      <c r="F49" s="482"/>
    </row>
    <row r="50" spans="2:6" ht="25.5" customHeight="1" hidden="1" thickBot="1">
      <c r="B50" s="477">
        <v>70201</v>
      </c>
      <c r="C50" s="481" t="s">
        <v>235</v>
      </c>
      <c r="D50" s="483" t="s">
        <v>768</v>
      </c>
      <c r="E50" s="479"/>
      <c r="F50" s="482"/>
    </row>
    <row r="51" spans="2:6" ht="26.25" customHeight="1" hidden="1" thickBot="1">
      <c r="B51" s="477">
        <v>70101</v>
      </c>
      <c r="C51" s="481" t="s">
        <v>235</v>
      </c>
      <c r="D51" s="483" t="s">
        <v>769</v>
      </c>
      <c r="E51" s="479"/>
      <c r="F51" s="482"/>
    </row>
    <row r="52" spans="2:6" ht="39.75" customHeight="1" hidden="1" thickBot="1">
      <c r="B52" s="477">
        <v>70804</v>
      </c>
      <c r="C52" s="481" t="s">
        <v>235</v>
      </c>
      <c r="D52" s="483" t="s">
        <v>770</v>
      </c>
      <c r="E52" s="479"/>
      <c r="F52" s="482"/>
    </row>
    <row r="53" spans="2:6" ht="18.75" customHeight="1" hidden="1" thickBot="1">
      <c r="B53" s="477">
        <v>70201</v>
      </c>
      <c r="C53" s="481" t="s">
        <v>235</v>
      </c>
      <c r="D53" s="483" t="s">
        <v>771</v>
      </c>
      <c r="E53" s="479"/>
      <c r="F53" s="482"/>
    </row>
    <row r="54" spans="2:6" ht="26.25" customHeight="1" hidden="1" thickBot="1">
      <c r="B54" s="484">
        <v>70401</v>
      </c>
      <c r="C54" s="481" t="s">
        <v>235</v>
      </c>
      <c r="D54" s="363" t="s">
        <v>772</v>
      </c>
      <c r="E54" s="479"/>
      <c r="F54" s="479"/>
    </row>
    <row r="55" spans="2:6" ht="81.75" customHeight="1" thickBot="1">
      <c r="B55" s="481">
        <v>717361</v>
      </c>
      <c r="C55" s="352" t="s">
        <v>934</v>
      </c>
      <c r="D55" s="483" t="s">
        <v>773</v>
      </c>
      <c r="E55" s="485">
        <v>2848.378</v>
      </c>
      <c r="F55" s="486">
        <v>2848.378</v>
      </c>
    </row>
    <row r="56" spans="2:6" ht="83.25" customHeight="1" hidden="1" thickBot="1">
      <c r="B56" s="484"/>
      <c r="C56" s="481"/>
      <c r="D56" s="483"/>
      <c r="E56" s="365"/>
      <c r="F56" s="365"/>
    </row>
    <row r="57" spans="2:6" ht="40.5" customHeight="1" hidden="1" thickBot="1">
      <c r="B57" s="484"/>
      <c r="C57" s="481"/>
      <c r="D57" s="483"/>
      <c r="E57" s="482"/>
      <c r="F57" s="482"/>
    </row>
    <row r="58" spans="2:6" ht="54.75" customHeight="1" thickBot="1">
      <c r="B58" s="481">
        <v>1117361</v>
      </c>
      <c r="C58" s="474" t="s">
        <v>273</v>
      </c>
      <c r="D58" s="483" t="s">
        <v>774</v>
      </c>
      <c r="E58" s="485">
        <v>1055.546</v>
      </c>
      <c r="F58" s="485">
        <v>1055.546</v>
      </c>
    </row>
    <row r="59" spans="2:6" ht="56.25" customHeight="1" thickBot="1">
      <c r="B59" s="481">
        <v>1117361</v>
      </c>
      <c r="C59" s="474" t="s">
        <v>273</v>
      </c>
      <c r="D59" s="487" t="s">
        <v>775</v>
      </c>
      <c r="E59" s="488">
        <v>238.21</v>
      </c>
      <c r="F59" s="488">
        <v>238.21</v>
      </c>
    </row>
    <row r="60" spans="2:6" ht="45.75" customHeight="1" hidden="1" thickBot="1">
      <c r="B60" s="484">
        <v>116430</v>
      </c>
      <c r="C60" s="481" t="s">
        <v>250</v>
      </c>
      <c r="D60" s="483" t="s">
        <v>776</v>
      </c>
      <c r="E60" s="482"/>
      <c r="F60" s="482"/>
    </row>
    <row r="61" spans="2:6" ht="54" customHeight="1" hidden="1" thickBot="1">
      <c r="B61" s="484">
        <v>116430</v>
      </c>
      <c r="C61" s="481" t="s">
        <v>250</v>
      </c>
      <c r="D61" s="483" t="s">
        <v>777</v>
      </c>
      <c r="E61" s="482"/>
      <c r="F61" s="482"/>
    </row>
    <row r="62" spans="2:6" ht="33.75" customHeight="1" hidden="1" thickBot="1">
      <c r="B62" s="484">
        <v>116430</v>
      </c>
      <c r="C62" s="481" t="s">
        <v>250</v>
      </c>
      <c r="D62" s="483" t="s">
        <v>778</v>
      </c>
      <c r="E62" s="482"/>
      <c r="F62" s="482"/>
    </row>
    <row r="63" spans="2:6" ht="57" customHeight="1" hidden="1" thickBot="1">
      <c r="B63" s="484">
        <v>116310</v>
      </c>
      <c r="C63" s="481" t="s">
        <v>250</v>
      </c>
      <c r="D63" s="483" t="s">
        <v>779</v>
      </c>
      <c r="E63" s="482"/>
      <c r="F63" s="482"/>
    </row>
    <row r="64" spans="2:6" ht="14.25" customHeight="1" hidden="1" thickBot="1">
      <c r="B64" s="484"/>
      <c r="C64" s="489"/>
      <c r="D64" s="490" t="s">
        <v>229</v>
      </c>
      <c r="E64" s="491"/>
      <c r="F64" s="491"/>
    </row>
    <row r="65" spans="2:6" ht="68.25" customHeight="1" hidden="1" thickBot="1">
      <c r="B65" s="484">
        <v>4516310</v>
      </c>
      <c r="C65" s="481" t="s">
        <v>780</v>
      </c>
      <c r="D65" s="483" t="s">
        <v>786</v>
      </c>
      <c r="E65" s="482"/>
      <c r="F65" s="482"/>
    </row>
    <row r="66" spans="2:6" ht="69" customHeight="1" hidden="1" thickBot="1">
      <c r="B66" s="484">
        <v>4516324</v>
      </c>
      <c r="C66" s="481" t="s">
        <v>780</v>
      </c>
      <c r="D66" s="483" t="s">
        <v>782</v>
      </c>
      <c r="E66" s="482"/>
      <c r="F66" s="482"/>
    </row>
    <row r="67" spans="2:6" ht="69" customHeight="1" hidden="1" thickBot="1">
      <c r="B67" s="484">
        <v>4516324</v>
      </c>
      <c r="C67" s="481" t="s">
        <v>780</v>
      </c>
      <c r="D67" s="483" t="s">
        <v>1226</v>
      </c>
      <c r="E67" s="482"/>
      <c r="F67" s="482"/>
    </row>
    <row r="68" spans="2:6" ht="32.25" customHeight="1" hidden="1" thickBot="1">
      <c r="B68" s="484"/>
      <c r="C68" s="489"/>
      <c r="D68" s="478" t="s">
        <v>1227</v>
      </c>
      <c r="E68" s="491"/>
      <c r="F68" s="491"/>
    </row>
    <row r="69" spans="2:6" ht="67.5" customHeight="1" hidden="1" thickBot="1">
      <c r="B69" s="484">
        <v>1416310</v>
      </c>
      <c r="C69" s="481" t="s">
        <v>934</v>
      </c>
      <c r="D69" s="483" t="s">
        <v>941</v>
      </c>
      <c r="E69" s="479"/>
      <c r="F69" s="479"/>
    </row>
    <row r="70" spans="2:6" ht="79.5" customHeight="1" hidden="1" thickBot="1">
      <c r="B70" s="484">
        <v>1416310</v>
      </c>
      <c r="C70" s="481" t="s">
        <v>934</v>
      </c>
      <c r="D70" s="363" t="s">
        <v>942</v>
      </c>
      <c r="E70" s="479"/>
      <c r="F70" s="479"/>
    </row>
    <row r="71" spans="2:6" ht="69" customHeight="1" hidden="1" thickBot="1">
      <c r="B71" s="484">
        <v>1416310</v>
      </c>
      <c r="C71" s="481" t="s">
        <v>934</v>
      </c>
      <c r="D71" s="483" t="s">
        <v>943</v>
      </c>
      <c r="E71" s="482"/>
      <c r="F71" s="479"/>
    </row>
    <row r="72" spans="2:6" ht="84" customHeight="1" hidden="1" thickBot="1">
      <c r="B72" s="484">
        <v>1416310</v>
      </c>
      <c r="C72" s="481" t="s">
        <v>934</v>
      </c>
      <c r="D72" s="483" t="s">
        <v>944</v>
      </c>
      <c r="E72" s="482"/>
      <c r="F72" s="479"/>
    </row>
    <row r="73" spans="2:6" ht="72" customHeight="1" hidden="1" thickBot="1">
      <c r="B73" s="484">
        <v>150101</v>
      </c>
      <c r="C73" s="481" t="s">
        <v>934</v>
      </c>
      <c r="D73" s="483" t="s">
        <v>945</v>
      </c>
      <c r="E73" s="482"/>
      <c r="F73" s="479"/>
    </row>
    <row r="74" spans="2:6" ht="81.75" customHeight="1" hidden="1" thickBot="1">
      <c r="B74" s="484">
        <v>150101</v>
      </c>
      <c r="C74" s="481" t="s">
        <v>934</v>
      </c>
      <c r="D74" s="483" t="s">
        <v>713</v>
      </c>
      <c r="E74" s="482"/>
      <c r="F74" s="479"/>
    </row>
    <row r="75" spans="2:6" ht="84.75" customHeight="1" hidden="1" thickBot="1">
      <c r="B75" s="484">
        <v>1416310</v>
      </c>
      <c r="C75" s="481" t="s">
        <v>934</v>
      </c>
      <c r="D75" s="483" t="s">
        <v>714</v>
      </c>
      <c r="E75" s="482"/>
      <c r="F75" s="479"/>
    </row>
    <row r="76" spans="2:6" ht="69.75" customHeight="1" hidden="1" thickBot="1">
      <c r="B76" s="484">
        <v>1416310</v>
      </c>
      <c r="C76" s="481" t="s">
        <v>934</v>
      </c>
      <c r="D76" s="363" t="s">
        <v>715</v>
      </c>
      <c r="E76" s="482"/>
      <c r="F76" s="479"/>
    </row>
    <row r="77" spans="1:6" ht="14.25" customHeight="1" hidden="1" thickBot="1">
      <c r="A77" s="466"/>
      <c r="B77" s="484"/>
      <c r="C77" s="481"/>
      <c r="D77" s="478" t="s">
        <v>66</v>
      </c>
      <c r="E77" s="491"/>
      <c r="F77" s="491"/>
    </row>
    <row r="78" spans="2:6" ht="84" customHeight="1" hidden="1" thickBot="1">
      <c r="B78" s="484">
        <v>1016310</v>
      </c>
      <c r="C78" s="489" t="s">
        <v>235</v>
      </c>
      <c r="D78" s="483" t="s">
        <v>716</v>
      </c>
      <c r="E78" s="480"/>
      <c r="F78" s="480"/>
    </row>
    <row r="79" spans="2:6" ht="83.25" customHeight="1" hidden="1" thickBot="1">
      <c r="B79" s="492">
        <v>1016310</v>
      </c>
      <c r="C79" s="489" t="s">
        <v>235</v>
      </c>
      <c r="D79" s="483" t="s">
        <v>717</v>
      </c>
      <c r="E79" s="482"/>
      <c r="F79" s="479"/>
    </row>
    <row r="80" spans="2:6" ht="84" customHeight="1" hidden="1" thickBot="1">
      <c r="B80" s="492">
        <v>1016310</v>
      </c>
      <c r="C80" s="489" t="s">
        <v>235</v>
      </c>
      <c r="D80" s="483" t="s">
        <v>1241</v>
      </c>
      <c r="E80" s="488"/>
      <c r="F80" s="480"/>
    </row>
    <row r="81" spans="2:6" ht="68.25" customHeight="1" hidden="1" thickBot="1">
      <c r="B81" s="492">
        <v>1016310</v>
      </c>
      <c r="C81" s="489" t="s">
        <v>235</v>
      </c>
      <c r="D81" s="483" t="s">
        <v>1242</v>
      </c>
      <c r="E81" s="482"/>
      <c r="F81" s="479"/>
    </row>
    <row r="82" spans="2:6" ht="51.75" customHeight="1" hidden="1" thickBot="1">
      <c r="B82" s="484">
        <v>150101</v>
      </c>
      <c r="C82" s="489" t="s">
        <v>235</v>
      </c>
      <c r="D82" s="483" t="s">
        <v>1243</v>
      </c>
      <c r="E82" s="482"/>
      <c r="F82" s="479"/>
    </row>
    <row r="83" spans="2:6" ht="48" customHeight="1" hidden="1" thickBot="1">
      <c r="B83" s="492">
        <v>1016310</v>
      </c>
      <c r="C83" s="489" t="s">
        <v>235</v>
      </c>
      <c r="D83" s="483" t="s">
        <v>1244</v>
      </c>
      <c r="E83" s="482"/>
      <c r="F83" s="479"/>
    </row>
    <row r="84" spans="2:6" ht="51.75" customHeight="1" hidden="1" thickBot="1">
      <c r="B84" s="484">
        <v>150101</v>
      </c>
      <c r="C84" s="489" t="s">
        <v>235</v>
      </c>
      <c r="D84" s="483" t="s">
        <v>1245</v>
      </c>
      <c r="E84" s="482"/>
      <c r="F84" s="479"/>
    </row>
    <row r="85" spans="2:6" ht="37.5" customHeight="1" hidden="1" thickBot="1">
      <c r="B85" s="484">
        <v>150101</v>
      </c>
      <c r="C85" s="489" t="s">
        <v>235</v>
      </c>
      <c r="D85" s="483" t="s">
        <v>1246</v>
      </c>
      <c r="E85" s="482"/>
      <c r="F85" s="479"/>
    </row>
    <row r="86" spans="2:6" ht="52.5" customHeight="1" hidden="1" thickBot="1">
      <c r="B86" s="484">
        <v>150101</v>
      </c>
      <c r="C86" s="489" t="s">
        <v>235</v>
      </c>
      <c r="D86" s="483" t="s">
        <v>1247</v>
      </c>
      <c r="E86" s="482"/>
      <c r="F86" s="479"/>
    </row>
    <row r="87" spans="2:6" ht="63.75" customHeight="1" hidden="1" thickBot="1">
      <c r="B87" s="484">
        <v>150101</v>
      </c>
      <c r="C87" s="489" t="s">
        <v>235</v>
      </c>
      <c r="D87" s="483" t="s">
        <v>1248</v>
      </c>
      <c r="E87" s="482"/>
      <c r="F87" s="479"/>
    </row>
    <row r="88" spans="2:6" ht="65.25" customHeight="1" hidden="1" thickBot="1">
      <c r="B88" s="484">
        <v>150101</v>
      </c>
      <c r="C88" s="489" t="s">
        <v>235</v>
      </c>
      <c r="D88" s="483" t="s">
        <v>1249</v>
      </c>
      <c r="E88" s="482"/>
      <c r="F88" s="479"/>
    </row>
    <row r="89" spans="2:6" ht="77.25" customHeight="1" hidden="1" thickBot="1">
      <c r="B89" s="484">
        <v>150101</v>
      </c>
      <c r="C89" s="489" t="s">
        <v>235</v>
      </c>
      <c r="D89" s="483" t="s">
        <v>1250</v>
      </c>
      <c r="E89" s="482"/>
      <c r="F89" s="479"/>
    </row>
    <row r="90" spans="2:6" ht="63.75" customHeight="1" hidden="1" thickBot="1">
      <c r="B90" s="484">
        <v>150101</v>
      </c>
      <c r="C90" s="489" t="s">
        <v>235</v>
      </c>
      <c r="D90" s="363" t="s">
        <v>1251</v>
      </c>
      <c r="E90" s="482"/>
      <c r="F90" s="479"/>
    </row>
    <row r="91" spans="2:6" ht="64.5" hidden="1" thickBot="1">
      <c r="B91" s="484">
        <v>150101</v>
      </c>
      <c r="C91" s="489" t="s">
        <v>235</v>
      </c>
      <c r="D91" s="363" t="s">
        <v>1303</v>
      </c>
      <c r="E91" s="482"/>
      <c r="F91" s="479"/>
    </row>
    <row r="92" spans="2:6" ht="78" customHeight="1" hidden="1" thickBot="1">
      <c r="B92" s="484">
        <v>150101</v>
      </c>
      <c r="C92" s="489" t="s">
        <v>235</v>
      </c>
      <c r="D92" s="363" t="s">
        <v>955</v>
      </c>
      <c r="E92" s="479"/>
      <c r="F92" s="479"/>
    </row>
    <row r="93" spans="2:6" ht="78" customHeight="1" hidden="1" thickBot="1">
      <c r="B93" s="484">
        <v>150101</v>
      </c>
      <c r="C93" s="489" t="s">
        <v>235</v>
      </c>
      <c r="D93" s="363" t="s">
        <v>956</v>
      </c>
      <c r="E93" s="482"/>
      <c r="F93" s="479"/>
    </row>
    <row r="94" spans="2:6" ht="67.5" customHeight="1" hidden="1" thickBot="1">
      <c r="B94" s="484">
        <v>150101</v>
      </c>
      <c r="C94" s="489" t="s">
        <v>235</v>
      </c>
      <c r="D94" s="483" t="s">
        <v>957</v>
      </c>
      <c r="E94" s="482"/>
      <c r="F94" s="479"/>
    </row>
    <row r="95" spans="2:6" ht="69.75" customHeight="1" hidden="1" thickBot="1">
      <c r="B95" s="484">
        <v>150101</v>
      </c>
      <c r="C95" s="489" t="s">
        <v>235</v>
      </c>
      <c r="D95" s="483" t="s">
        <v>958</v>
      </c>
      <c r="E95" s="482"/>
      <c r="F95" s="479"/>
    </row>
    <row r="96" spans="2:6" ht="56.25" customHeight="1" hidden="1" thickBot="1">
      <c r="B96" s="484">
        <v>1016310</v>
      </c>
      <c r="C96" s="489" t="s">
        <v>235</v>
      </c>
      <c r="D96" s="483" t="s">
        <v>959</v>
      </c>
      <c r="E96" s="482"/>
      <c r="F96" s="479"/>
    </row>
    <row r="97" spans="2:6" ht="81.75" customHeight="1" hidden="1" thickBot="1">
      <c r="B97" s="484">
        <v>1016310</v>
      </c>
      <c r="C97" s="489" t="s">
        <v>235</v>
      </c>
      <c r="D97" s="483" t="s">
        <v>960</v>
      </c>
      <c r="E97" s="482"/>
      <c r="F97" s="479"/>
    </row>
    <row r="98" spans="2:6" ht="69.75" customHeight="1" hidden="1" thickBot="1">
      <c r="B98" s="484">
        <v>1016310</v>
      </c>
      <c r="C98" s="489" t="s">
        <v>235</v>
      </c>
      <c r="D98" s="483" t="s">
        <v>961</v>
      </c>
      <c r="E98" s="482"/>
      <c r="F98" s="479"/>
    </row>
    <row r="99" spans="2:6" ht="81" customHeight="1" hidden="1" thickBot="1">
      <c r="B99" s="484">
        <v>1016310</v>
      </c>
      <c r="C99" s="489" t="s">
        <v>235</v>
      </c>
      <c r="D99" s="483" t="s">
        <v>962</v>
      </c>
      <c r="E99" s="482"/>
      <c r="F99" s="479"/>
    </row>
    <row r="100" spans="2:6" ht="83.25" customHeight="1" hidden="1" thickBot="1">
      <c r="B100" s="484">
        <v>1016310</v>
      </c>
      <c r="C100" s="489" t="s">
        <v>235</v>
      </c>
      <c r="D100" s="483" t="s">
        <v>872</v>
      </c>
      <c r="E100" s="482"/>
      <c r="F100" s="479"/>
    </row>
    <row r="101" spans="2:6" ht="59.25" customHeight="1" hidden="1" thickBot="1">
      <c r="B101" s="484">
        <v>1016310</v>
      </c>
      <c r="C101" s="489" t="s">
        <v>235</v>
      </c>
      <c r="D101" s="483" t="s">
        <v>873</v>
      </c>
      <c r="E101" s="482"/>
      <c r="F101" s="479"/>
    </row>
    <row r="102" spans="2:6" ht="44.25" customHeight="1" hidden="1" thickBot="1">
      <c r="B102" s="484">
        <v>1016310</v>
      </c>
      <c r="C102" s="489" t="s">
        <v>235</v>
      </c>
      <c r="D102" s="483" t="s">
        <v>1244</v>
      </c>
      <c r="E102" s="482"/>
      <c r="F102" s="479"/>
    </row>
    <row r="103" spans="2:6" ht="70.5" customHeight="1" hidden="1" thickBot="1">
      <c r="B103" s="484">
        <v>1016310</v>
      </c>
      <c r="C103" s="489" t="s">
        <v>235</v>
      </c>
      <c r="D103" s="483" t="s">
        <v>21</v>
      </c>
      <c r="E103" s="482"/>
      <c r="F103" s="479"/>
    </row>
    <row r="104" spans="2:6" ht="14.25" customHeight="1" hidden="1" thickBot="1">
      <c r="B104" s="484"/>
      <c r="C104" s="481"/>
      <c r="D104" s="490" t="s">
        <v>223</v>
      </c>
      <c r="E104" s="491"/>
      <c r="F104" s="493"/>
    </row>
    <row r="105" spans="2:6" ht="70.5" customHeight="1" hidden="1" thickBot="1">
      <c r="B105" s="484">
        <v>2416310</v>
      </c>
      <c r="C105" s="481" t="s">
        <v>1153</v>
      </c>
      <c r="D105" s="494" t="s">
        <v>22</v>
      </c>
      <c r="E105" s="479"/>
      <c r="F105" s="482"/>
    </row>
    <row r="106" spans="2:6" ht="53.25" customHeight="1" hidden="1" thickBot="1">
      <c r="B106" s="484">
        <v>150101</v>
      </c>
      <c r="C106" s="481" t="s">
        <v>1153</v>
      </c>
      <c r="D106" s="494" t="s">
        <v>23</v>
      </c>
      <c r="E106" s="479"/>
      <c r="F106" s="479"/>
    </row>
    <row r="107" spans="2:6" ht="57.75" customHeight="1" hidden="1" thickBot="1">
      <c r="B107" s="484">
        <v>2416310</v>
      </c>
      <c r="C107" s="481" t="s">
        <v>1153</v>
      </c>
      <c r="D107" s="494" t="s">
        <v>78</v>
      </c>
      <c r="E107" s="479"/>
      <c r="F107" s="479"/>
    </row>
    <row r="108" spans="2:6" ht="33" customHeight="1" hidden="1" thickBot="1">
      <c r="B108" s="484">
        <v>2416310</v>
      </c>
      <c r="C108" s="481" t="s">
        <v>1153</v>
      </c>
      <c r="D108" s="494" t="s">
        <v>79</v>
      </c>
      <c r="E108" s="479"/>
      <c r="F108" s="479"/>
    </row>
    <row r="109" spans="2:6" ht="28.5" customHeight="1" hidden="1" thickBot="1">
      <c r="B109" s="484">
        <v>2416310</v>
      </c>
      <c r="C109" s="481" t="s">
        <v>1153</v>
      </c>
      <c r="D109" s="494" t="s">
        <v>80</v>
      </c>
      <c r="E109" s="479"/>
      <c r="F109" s="479"/>
    </row>
    <row r="110" spans="2:6" ht="53.25" customHeight="1" hidden="1" thickBot="1">
      <c r="B110" s="484">
        <v>2416310</v>
      </c>
      <c r="C110" s="481" t="s">
        <v>1153</v>
      </c>
      <c r="D110" s="494" t="s">
        <v>81</v>
      </c>
      <c r="E110" s="479"/>
      <c r="F110" s="479"/>
    </row>
    <row r="111" spans="2:6" ht="14.25" customHeight="1" hidden="1" thickBot="1">
      <c r="B111" s="484"/>
      <c r="C111" s="481"/>
      <c r="D111" s="339" t="s">
        <v>612</v>
      </c>
      <c r="E111" s="493"/>
      <c r="F111" s="493"/>
    </row>
    <row r="112" spans="2:6" ht="83.25" customHeight="1" hidden="1" thickBot="1">
      <c r="B112" s="484">
        <v>1116310</v>
      </c>
      <c r="C112" s="481" t="s">
        <v>1056</v>
      </c>
      <c r="D112" s="483" t="s">
        <v>82</v>
      </c>
      <c r="E112" s="479"/>
      <c r="F112" s="482"/>
    </row>
    <row r="113" spans="2:6" ht="60.75" customHeight="1" hidden="1" thickBot="1">
      <c r="B113" s="484">
        <v>150101</v>
      </c>
      <c r="C113" s="481" t="s">
        <v>1056</v>
      </c>
      <c r="D113" s="363" t="s">
        <v>83</v>
      </c>
      <c r="E113" s="479"/>
      <c r="F113" s="479"/>
    </row>
    <row r="114" spans="2:6" ht="50.25" customHeight="1" hidden="1" thickBot="1">
      <c r="B114" s="484">
        <v>1116310</v>
      </c>
      <c r="C114" s="481" t="s">
        <v>1056</v>
      </c>
      <c r="D114" s="495" t="s">
        <v>84</v>
      </c>
      <c r="E114" s="479"/>
      <c r="F114" s="482"/>
    </row>
    <row r="115" spans="2:6" ht="28.5" customHeight="1" hidden="1" thickBot="1">
      <c r="B115" s="484"/>
      <c r="C115" s="481"/>
      <c r="D115" s="478" t="s">
        <v>85</v>
      </c>
      <c r="E115" s="493"/>
      <c r="F115" s="493"/>
    </row>
    <row r="116" spans="2:6" ht="56.25" customHeight="1" hidden="1" thickBot="1">
      <c r="B116" s="484">
        <v>4016310</v>
      </c>
      <c r="C116" s="481" t="s">
        <v>1156</v>
      </c>
      <c r="D116" s="363" t="s">
        <v>86</v>
      </c>
      <c r="E116" s="482"/>
      <c r="F116" s="479"/>
    </row>
    <row r="117" spans="2:6" ht="39" hidden="1" thickBot="1">
      <c r="B117" s="484">
        <v>4016310</v>
      </c>
      <c r="C117" s="481" t="s">
        <v>1156</v>
      </c>
      <c r="D117" s="363" t="s">
        <v>87</v>
      </c>
      <c r="E117" s="482"/>
      <c r="F117" s="479"/>
    </row>
    <row r="118" spans="2:6" ht="57" customHeight="1" hidden="1" thickBot="1">
      <c r="B118" s="484">
        <v>4016310</v>
      </c>
      <c r="C118" s="481" t="s">
        <v>1156</v>
      </c>
      <c r="D118" s="363" t="s">
        <v>88</v>
      </c>
      <c r="E118" s="482"/>
      <c r="F118" s="479"/>
    </row>
    <row r="119" spans="2:6" ht="66.75" customHeight="1" hidden="1" thickBot="1">
      <c r="B119" s="484">
        <v>4016310</v>
      </c>
      <c r="C119" s="481" t="s">
        <v>1156</v>
      </c>
      <c r="D119" s="483" t="s">
        <v>89</v>
      </c>
      <c r="E119" s="482"/>
      <c r="F119" s="479"/>
    </row>
    <row r="120" spans="2:6" ht="73.5" customHeight="1" hidden="1" thickBot="1">
      <c r="B120" s="484">
        <v>4016310</v>
      </c>
      <c r="C120" s="481" t="s">
        <v>1156</v>
      </c>
      <c r="D120" s="483" t="s">
        <v>883</v>
      </c>
      <c r="E120" s="482"/>
      <c r="F120" s="479"/>
    </row>
    <row r="121" spans="2:6" ht="69.75" customHeight="1" hidden="1" thickBot="1">
      <c r="B121" s="484">
        <v>4016310</v>
      </c>
      <c r="C121" s="481" t="s">
        <v>1156</v>
      </c>
      <c r="D121" s="483" t="s">
        <v>884</v>
      </c>
      <c r="E121" s="482"/>
      <c r="F121" s="479"/>
    </row>
    <row r="122" spans="2:6" ht="31.5" customHeight="1" hidden="1" thickBot="1">
      <c r="B122" s="484">
        <v>4016310</v>
      </c>
      <c r="C122" s="481" t="s">
        <v>1156</v>
      </c>
      <c r="D122" s="483" t="s">
        <v>436</v>
      </c>
      <c r="E122" s="479"/>
      <c r="F122" s="479"/>
    </row>
    <row r="123" spans="2:6" ht="69" customHeight="1" hidden="1" thickBot="1">
      <c r="B123" s="484">
        <v>4016310</v>
      </c>
      <c r="C123" s="481" t="s">
        <v>1156</v>
      </c>
      <c r="D123" s="483" t="s">
        <v>904</v>
      </c>
      <c r="E123" s="482"/>
      <c r="F123" s="479"/>
    </row>
    <row r="124" spans="2:6" ht="42" customHeight="1" hidden="1" thickBot="1">
      <c r="B124" s="484">
        <v>4016310</v>
      </c>
      <c r="C124" s="481" t="s">
        <v>1156</v>
      </c>
      <c r="D124" s="483" t="s">
        <v>661</v>
      </c>
      <c r="E124" s="479"/>
      <c r="F124" s="479"/>
    </row>
    <row r="125" spans="2:6" ht="45" customHeight="1" hidden="1" thickBot="1">
      <c r="B125" s="484">
        <v>4016310</v>
      </c>
      <c r="C125" s="481" t="s">
        <v>1156</v>
      </c>
      <c r="D125" s="483" t="s">
        <v>662</v>
      </c>
      <c r="E125" s="482"/>
      <c r="F125" s="480"/>
    </row>
    <row r="126" spans="2:6" ht="45.75" customHeight="1" hidden="1" thickBot="1">
      <c r="B126" s="484">
        <v>4016310</v>
      </c>
      <c r="C126" s="481" t="s">
        <v>1156</v>
      </c>
      <c r="D126" s="483" t="s">
        <v>663</v>
      </c>
      <c r="E126" s="480"/>
      <c r="F126" s="480"/>
    </row>
    <row r="127" spans="2:6" ht="45.75" customHeight="1" hidden="1" thickBot="1">
      <c r="B127" s="484">
        <v>4016310</v>
      </c>
      <c r="C127" s="481" t="s">
        <v>1156</v>
      </c>
      <c r="D127" s="483" t="s">
        <v>664</v>
      </c>
      <c r="E127" s="482"/>
      <c r="F127" s="479"/>
    </row>
    <row r="128" spans="2:6" ht="105" customHeight="1" hidden="1" thickBot="1">
      <c r="B128" s="484">
        <v>150101</v>
      </c>
      <c r="C128" s="481" t="s">
        <v>1156</v>
      </c>
      <c r="D128" s="363" t="s">
        <v>1298</v>
      </c>
      <c r="E128" s="479"/>
      <c r="F128" s="479"/>
    </row>
    <row r="129" spans="2:6" ht="66.75" customHeight="1" hidden="1" thickBot="1">
      <c r="B129" s="484">
        <v>150101</v>
      </c>
      <c r="C129" s="481" t="s">
        <v>1156</v>
      </c>
      <c r="D129" s="483" t="s">
        <v>1299</v>
      </c>
      <c r="E129" s="479"/>
      <c r="F129" s="482"/>
    </row>
    <row r="130" spans="2:6" ht="55.5" customHeight="1" hidden="1" thickBot="1">
      <c r="B130" s="484">
        <v>150101</v>
      </c>
      <c r="C130" s="481" t="s">
        <v>1156</v>
      </c>
      <c r="D130" s="483" t="s">
        <v>1300</v>
      </c>
      <c r="E130" s="482"/>
      <c r="F130" s="479"/>
    </row>
    <row r="131" spans="2:6" ht="42.75" customHeight="1" hidden="1" thickBot="1">
      <c r="B131" s="484">
        <v>150101</v>
      </c>
      <c r="C131" s="481" t="s">
        <v>1156</v>
      </c>
      <c r="D131" s="483" t="s">
        <v>830</v>
      </c>
      <c r="E131" s="482"/>
      <c r="F131" s="479"/>
    </row>
    <row r="132" spans="2:6" ht="80.25" customHeight="1" hidden="1" thickBot="1">
      <c r="B132" s="484">
        <v>150101</v>
      </c>
      <c r="C132" s="481" t="s">
        <v>1156</v>
      </c>
      <c r="D132" s="483" t="s">
        <v>831</v>
      </c>
      <c r="E132" s="479"/>
      <c r="F132" s="479"/>
    </row>
    <row r="133" spans="2:6" ht="42.75" customHeight="1" hidden="1" thickBot="1">
      <c r="B133" s="484">
        <v>150202</v>
      </c>
      <c r="C133" s="481" t="s">
        <v>1156</v>
      </c>
      <c r="D133" s="483" t="s">
        <v>832</v>
      </c>
      <c r="E133" s="479"/>
      <c r="F133" s="479"/>
    </row>
    <row r="134" spans="2:6" ht="54.75" customHeight="1" hidden="1" thickBot="1">
      <c r="B134" s="484">
        <v>150101</v>
      </c>
      <c r="C134" s="481" t="s">
        <v>1156</v>
      </c>
      <c r="D134" s="483" t="s">
        <v>531</v>
      </c>
      <c r="E134" s="479"/>
      <c r="F134" s="479"/>
    </row>
    <row r="135" spans="2:6" ht="41.25" customHeight="1" hidden="1" thickBot="1">
      <c r="B135" s="484">
        <v>150101</v>
      </c>
      <c r="C135" s="481" t="s">
        <v>1156</v>
      </c>
      <c r="D135" s="483" t="s">
        <v>532</v>
      </c>
      <c r="E135" s="479"/>
      <c r="F135" s="479"/>
    </row>
    <row r="136" spans="2:6" ht="66.75" customHeight="1" hidden="1" thickBot="1">
      <c r="B136" s="484">
        <v>150101</v>
      </c>
      <c r="C136" s="481" t="s">
        <v>1156</v>
      </c>
      <c r="D136" s="483" t="s">
        <v>533</v>
      </c>
      <c r="E136" s="479"/>
      <c r="F136" s="479"/>
    </row>
    <row r="137" spans="2:6" ht="66.75" customHeight="1" hidden="1" thickBot="1">
      <c r="B137" s="484">
        <v>150101</v>
      </c>
      <c r="C137" s="481" t="s">
        <v>1156</v>
      </c>
      <c r="D137" s="483" t="s">
        <v>534</v>
      </c>
      <c r="E137" s="479"/>
      <c r="F137" s="479"/>
    </row>
    <row r="138" spans="2:6" ht="43.5" customHeight="1" hidden="1" thickBot="1">
      <c r="B138" s="484">
        <v>150101</v>
      </c>
      <c r="C138" s="481" t="s">
        <v>1156</v>
      </c>
      <c r="D138" s="483" t="s">
        <v>811</v>
      </c>
      <c r="E138" s="479"/>
      <c r="F138" s="479"/>
    </row>
    <row r="139" spans="2:6" ht="56.25" customHeight="1" hidden="1" thickBot="1">
      <c r="B139" s="484">
        <v>150101</v>
      </c>
      <c r="C139" s="481" t="s">
        <v>1156</v>
      </c>
      <c r="D139" s="483" t="s">
        <v>812</v>
      </c>
      <c r="E139" s="479"/>
      <c r="F139" s="479"/>
    </row>
    <row r="140" spans="2:6" ht="56.25" customHeight="1" hidden="1" thickBot="1">
      <c r="B140" s="484">
        <v>150101</v>
      </c>
      <c r="C140" s="481" t="s">
        <v>1156</v>
      </c>
      <c r="D140" s="483" t="s">
        <v>813</v>
      </c>
      <c r="E140" s="479"/>
      <c r="F140" s="479"/>
    </row>
    <row r="141" spans="2:6" ht="47.25" customHeight="1" hidden="1" thickBot="1">
      <c r="B141" s="484">
        <v>4016310</v>
      </c>
      <c r="C141" s="496" t="s">
        <v>1156</v>
      </c>
      <c r="D141" s="497"/>
      <c r="E141" s="412"/>
      <c r="F141" s="412"/>
    </row>
    <row r="142" spans="2:6" ht="55.5" customHeight="1" hidden="1" thickBot="1">
      <c r="B142" s="484">
        <v>4016310</v>
      </c>
      <c r="C142" s="481" t="s">
        <v>1156</v>
      </c>
      <c r="D142" s="483" t="s">
        <v>814</v>
      </c>
      <c r="E142" s="412"/>
      <c r="F142" s="412"/>
    </row>
    <row r="143" spans="2:6" ht="48.75" customHeight="1" hidden="1" thickBot="1">
      <c r="B143" s="484">
        <v>4016310</v>
      </c>
      <c r="C143" s="481" t="s">
        <v>1156</v>
      </c>
      <c r="D143" s="498" t="s">
        <v>815</v>
      </c>
      <c r="E143" s="499"/>
      <c r="F143" s="499"/>
    </row>
    <row r="144" spans="2:6" ht="44.25" customHeight="1" hidden="1" thickBot="1">
      <c r="B144" s="484">
        <v>4016310</v>
      </c>
      <c r="C144" s="481" t="s">
        <v>1156</v>
      </c>
      <c r="D144" s="498" t="s">
        <v>1060</v>
      </c>
      <c r="E144" s="499"/>
      <c r="F144" s="412"/>
    </row>
    <row r="145" spans="2:6" ht="35.25" customHeight="1" hidden="1" thickBot="1">
      <c r="B145" s="484">
        <v>4016310</v>
      </c>
      <c r="C145" s="481" t="s">
        <v>1156</v>
      </c>
      <c r="D145" s="497" t="s">
        <v>361</v>
      </c>
      <c r="E145" s="499"/>
      <c r="F145" s="412"/>
    </row>
    <row r="146" spans="2:6" ht="55.5" customHeight="1" hidden="1" thickBot="1">
      <c r="B146" s="484">
        <v>4016310</v>
      </c>
      <c r="C146" s="481" t="s">
        <v>1156</v>
      </c>
      <c r="D146" s="500" t="s">
        <v>362</v>
      </c>
      <c r="E146" s="412"/>
      <c r="F146" s="412"/>
    </row>
    <row r="147" spans="2:6" ht="80.25" customHeight="1" hidden="1" thickBot="1">
      <c r="B147" s="484">
        <v>4016310</v>
      </c>
      <c r="C147" s="481" t="s">
        <v>1156</v>
      </c>
      <c r="D147" s="500" t="s">
        <v>154</v>
      </c>
      <c r="E147" s="499"/>
      <c r="F147" s="412"/>
    </row>
    <row r="148" spans="2:6" ht="44.25" customHeight="1" hidden="1" thickBot="1">
      <c r="B148" s="484">
        <v>4016310</v>
      </c>
      <c r="C148" s="481" t="s">
        <v>1156</v>
      </c>
      <c r="D148" s="500" t="s">
        <v>155</v>
      </c>
      <c r="E148" s="499"/>
      <c r="F148" s="412"/>
    </row>
    <row r="149" spans="2:6" ht="57" customHeight="1" hidden="1" thickBot="1">
      <c r="B149" s="484">
        <v>4016310</v>
      </c>
      <c r="C149" s="481" t="s">
        <v>1156</v>
      </c>
      <c r="D149" s="483" t="s">
        <v>156</v>
      </c>
      <c r="E149" s="499"/>
      <c r="F149" s="412"/>
    </row>
    <row r="150" spans="2:6" ht="46.5" customHeight="1" hidden="1" thickBot="1">
      <c r="B150" s="484">
        <v>4016310</v>
      </c>
      <c r="C150" s="481" t="s">
        <v>1156</v>
      </c>
      <c r="D150" s="483" t="s">
        <v>157</v>
      </c>
      <c r="E150" s="412"/>
      <c r="F150" s="412"/>
    </row>
    <row r="151" spans="2:6" ht="55.5" customHeight="1" hidden="1" thickBot="1">
      <c r="B151" s="484">
        <v>4016310</v>
      </c>
      <c r="C151" s="481" t="s">
        <v>1156</v>
      </c>
      <c r="D151" s="483" t="s">
        <v>158</v>
      </c>
      <c r="E151" s="412"/>
      <c r="F151" s="412"/>
    </row>
    <row r="152" spans="2:7" ht="15" customHeight="1" hidden="1" thickBot="1">
      <c r="B152" s="484"/>
      <c r="C152" s="481"/>
      <c r="D152" s="339" t="s">
        <v>618</v>
      </c>
      <c r="E152" s="493">
        <f>E116+E117+E118+E119+E120+E121+E122+E123+E124+E125+E142+E145+E146+E147+E148+E149+E150+E151</f>
        <v>0</v>
      </c>
      <c r="F152" s="493">
        <f>F116+F117+F118+F119+F120+F121+F122+F123+F124+F125+F142+F145+F146+F147+F148+F149+F150+F151</f>
        <v>0</v>
      </c>
      <c r="G152" s="469"/>
    </row>
    <row r="153" spans="2:6" ht="69.75" customHeight="1" hidden="1" thickBot="1">
      <c r="B153" s="484"/>
      <c r="C153" s="501"/>
      <c r="D153" s="363"/>
      <c r="E153" s="480"/>
      <c r="F153" s="480"/>
    </row>
    <row r="154" spans="2:6" ht="68.25" customHeight="1" hidden="1" thickBot="1">
      <c r="B154" s="484">
        <v>5216310</v>
      </c>
      <c r="C154" s="502" t="s">
        <v>1024</v>
      </c>
      <c r="D154" s="483" t="s">
        <v>664</v>
      </c>
      <c r="E154" s="482"/>
      <c r="F154" s="479"/>
    </row>
    <row r="155" spans="1:6" ht="33.75" customHeight="1" hidden="1" thickBot="1">
      <c r="A155" s="466"/>
      <c r="B155" s="484"/>
      <c r="C155" s="501"/>
      <c r="D155" s="503" t="s">
        <v>631</v>
      </c>
      <c r="E155" s="493"/>
      <c r="F155" s="493"/>
    </row>
    <row r="156" spans="1:6" ht="54.75" customHeight="1" hidden="1" thickBot="1">
      <c r="A156" s="466"/>
      <c r="B156" s="492">
        <v>1116310</v>
      </c>
      <c r="C156" s="481" t="s">
        <v>1056</v>
      </c>
      <c r="D156" s="501" t="s">
        <v>159</v>
      </c>
      <c r="E156" s="482"/>
      <c r="F156" s="479"/>
    </row>
    <row r="157" spans="1:6" ht="61.5" customHeight="1" hidden="1" thickBot="1">
      <c r="A157" s="466"/>
      <c r="B157" s="484">
        <v>1116310</v>
      </c>
      <c r="C157" s="481" t="s">
        <v>1056</v>
      </c>
      <c r="D157" s="501" t="s">
        <v>24</v>
      </c>
      <c r="E157" s="482"/>
      <c r="F157" s="482"/>
    </row>
    <row r="158" spans="1:6" ht="54.75" customHeight="1" hidden="1" thickBot="1">
      <c r="A158" s="466"/>
      <c r="B158" s="484">
        <v>1116310</v>
      </c>
      <c r="C158" s="481" t="s">
        <v>1056</v>
      </c>
      <c r="D158" s="504" t="s">
        <v>395</v>
      </c>
      <c r="E158" s="482"/>
      <c r="F158" s="482"/>
    </row>
    <row r="159" spans="1:6" ht="54.75" customHeight="1" hidden="1" thickBot="1">
      <c r="A159" s="466"/>
      <c r="B159" s="484">
        <v>1116310</v>
      </c>
      <c r="C159" s="481" t="s">
        <v>1056</v>
      </c>
      <c r="D159" s="501" t="s">
        <v>396</v>
      </c>
      <c r="E159" s="479"/>
      <c r="F159" s="482"/>
    </row>
    <row r="160" spans="1:6" ht="83.25" customHeight="1" hidden="1" thickBot="1">
      <c r="A160" s="466"/>
      <c r="B160" s="484">
        <v>1116310</v>
      </c>
      <c r="C160" s="481" t="s">
        <v>1056</v>
      </c>
      <c r="D160" s="501" t="s">
        <v>132</v>
      </c>
      <c r="E160" s="479"/>
      <c r="F160" s="479"/>
    </row>
    <row r="161" spans="1:6" ht="57.75" customHeight="1" hidden="1" thickBot="1">
      <c r="A161" s="466"/>
      <c r="B161" s="484">
        <v>1116310</v>
      </c>
      <c r="C161" s="481" t="s">
        <v>1056</v>
      </c>
      <c r="D161" s="501" t="s">
        <v>133</v>
      </c>
      <c r="E161" s="479"/>
      <c r="F161" s="482"/>
    </row>
    <row r="162" spans="1:6" ht="57.75" customHeight="1" hidden="1" thickBot="1">
      <c r="A162" s="466"/>
      <c r="B162" s="484"/>
      <c r="C162" s="501"/>
      <c r="D162" s="478" t="s">
        <v>85</v>
      </c>
      <c r="E162" s="493"/>
      <c r="F162" s="493"/>
    </row>
    <row r="163" spans="1:6" ht="57.75" customHeight="1" hidden="1" thickBot="1">
      <c r="A163" s="466"/>
      <c r="B163" s="505" t="s">
        <v>134</v>
      </c>
      <c r="C163" s="481" t="s">
        <v>247</v>
      </c>
      <c r="D163" s="501" t="s">
        <v>135</v>
      </c>
      <c r="E163" s="479"/>
      <c r="F163" s="482"/>
    </row>
    <row r="164" spans="1:6" ht="52.5" customHeight="1" thickBot="1">
      <c r="A164" s="466"/>
      <c r="B164" s="484">
        <v>1217361</v>
      </c>
      <c r="C164" s="481" t="s">
        <v>1156</v>
      </c>
      <c r="D164" s="501" t="s">
        <v>136</v>
      </c>
      <c r="E164" s="486">
        <v>1813.432</v>
      </c>
      <c r="F164" s="486">
        <v>1813.432</v>
      </c>
    </row>
    <row r="165" spans="1:6" ht="80.25" customHeight="1" hidden="1" thickBot="1">
      <c r="A165" s="466"/>
      <c r="B165" s="484"/>
      <c r="C165" s="481"/>
      <c r="D165" s="501"/>
      <c r="E165" s="479"/>
      <c r="F165" s="482"/>
    </row>
    <row r="166" spans="1:6" ht="82.5" customHeight="1" hidden="1" thickBot="1">
      <c r="A166" s="466"/>
      <c r="B166" s="484"/>
      <c r="C166" s="481"/>
      <c r="D166" s="501"/>
      <c r="E166" s="479"/>
      <c r="F166" s="482"/>
    </row>
    <row r="167" spans="1:6" ht="57" customHeight="1" thickBot="1">
      <c r="A167" s="466"/>
      <c r="B167" s="484"/>
      <c r="C167" s="501"/>
      <c r="D167" s="478" t="s">
        <v>137</v>
      </c>
      <c r="E167" s="506">
        <v>5955.566</v>
      </c>
      <c r="F167" s="506">
        <v>5955.566</v>
      </c>
    </row>
    <row r="168" spans="1:6" ht="45" customHeight="1" thickBot="1">
      <c r="A168" s="469"/>
      <c r="B168" s="492"/>
      <c r="C168" s="504"/>
      <c r="D168" s="339" t="s">
        <v>622</v>
      </c>
      <c r="E168" s="507"/>
      <c r="F168" s="507"/>
    </row>
    <row r="169" spans="1:6" ht="45" customHeight="1" thickBot="1">
      <c r="A169" s="469"/>
      <c r="B169" s="492">
        <v>1217310</v>
      </c>
      <c r="C169" s="504" t="s">
        <v>1156</v>
      </c>
      <c r="D169" s="483" t="s">
        <v>138</v>
      </c>
      <c r="E169" s="482">
        <v>35</v>
      </c>
      <c r="F169" s="482">
        <v>35</v>
      </c>
    </row>
    <row r="170" spans="1:6" ht="74.25" customHeight="1" thickBot="1">
      <c r="A170" s="469"/>
      <c r="B170" s="492">
        <v>1217310</v>
      </c>
      <c r="C170" s="504" t="s">
        <v>1156</v>
      </c>
      <c r="D170" s="489" t="s">
        <v>1145</v>
      </c>
      <c r="E170" s="485">
        <v>127.07</v>
      </c>
      <c r="F170" s="485">
        <v>127.07</v>
      </c>
    </row>
    <row r="171" spans="1:6" ht="51.75" customHeight="1" thickBot="1">
      <c r="A171" s="469"/>
      <c r="B171" s="492">
        <v>1217310</v>
      </c>
      <c r="C171" s="504" t="s">
        <v>1156</v>
      </c>
      <c r="D171" s="489" t="s">
        <v>1146</v>
      </c>
      <c r="E171" s="485">
        <v>245.48</v>
      </c>
      <c r="F171" s="485">
        <v>245.48</v>
      </c>
    </row>
    <row r="172" spans="1:6" ht="66" customHeight="1" thickBot="1">
      <c r="A172" s="469"/>
      <c r="B172" s="492">
        <v>1217310</v>
      </c>
      <c r="C172" s="504" t="s">
        <v>1156</v>
      </c>
      <c r="D172" s="489" t="s">
        <v>432</v>
      </c>
      <c r="E172" s="485">
        <v>120</v>
      </c>
      <c r="F172" s="485">
        <v>120</v>
      </c>
    </row>
    <row r="173" spans="1:6" ht="39" customHeight="1" thickBot="1">
      <c r="A173" s="469"/>
      <c r="B173" s="492">
        <v>1217310</v>
      </c>
      <c r="C173" s="504" t="s">
        <v>1156</v>
      </c>
      <c r="D173" s="489" t="s">
        <v>361</v>
      </c>
      <c r="E173" s="485">
        <v>9</v>
      </c>
      <c r="F173" s="485">
        <v>9</v>
      </c>
    </row>
    <row r="174" spans="1:6" ht="57" customHeight="1" thickBot="1">
      <c r="A174" s="469"/>
      <c r="B174" s="492">
        <v>1217310</v>
      </c>
      <c r="C174" s="504" t="s">
        <v>1156</v>
      </c>
      <c r="D174" s="489" t="s">
        <v>433</v>
      </c>
      <c r="E174" s="485">
        <v>69.5</v>
      </c>
      <c r="F174" s="485">
        <v>69.5</v>
      </c>
    </row>
    <row r="175" spans="1:6" ht="87" customHeight="1" thickBot="1">
      <c r="A175" s="469"/>
      <c r="B175" s="492">
        <v>1217310</v>
      </c>
      <c r="C175" s="504" t="s">
        <v>1156</v>
      </c>
      <c r="D175" s="489" t="s">
        <v>434</v>
      </c>
      <c r="E175" s="485">
        <v>35.5</v>
      </c>
      <c r="F175" s="485">
        <v>35.5</v>
      </c>
    </row>
    <row r="176" spans="1:6" ht="51" customHeight="1" thickBot="1">
      <c r="A176" s="469"/>
      <c r="B176" s="492">
        <v>1217310</v>
      </c>
      <c r="C176" s="504" t="s">
        <v>1156</v>
      </c>
      <c r="D176" s="489" t="s">
        <v>1018</v>
      </c>
      <c r="E176" s="485">
        <v>7</v>
      </c>
      <c r="F176" s="485">
        <v>7</v>
      </c>
    </row>
    <row r="177" spans="1:6" ht="64.5" customHeight="1" thickBot="1">
      <c r="A177" s="469"/>
      <c r="B177" s="492">
        <v>1217310</v>
      </c>
      <c r="C177" s="504" t="s">
        <v>1156</v>
      </c>
      <c r="D177" s="489" t="s">
        <v>76</v>
      </c>
      <c r="E177" s="485">
        <v>14</v>
      </c>
      <c r="F177" s="485">
        <v>14</v>
      </c>
    </row>
    <row r="178" spans="1:6" ht="75" customHeight="1" thickBot="1">
      <c r="A178" s="469"/>
      <c r="B178" s="492">
        <v>1217310</v>
      </c>
      <c r="C178" s="504" t="s">
        <v>1156</v>
      </c>
      <c r="D178" s="489" t="s">
        <v>160</v>
      </c>
      <c r="E178" s="485">
        <v>30.3</v>
      </c>
      <c r="F178" s="485">
        <v>30</v>
      </c>
    </row>
    <row r="179" spans="1:6" ht="78" customHeight="1" thickBot="1">
      <c r="A179" s="469"/>
      <c r="B179" s="492">
        <v>1217310</v>
      </c>
      <c r="C179" s="504" t="s">
        <v>1156</v>
      </c>
      <c r="D179" s="489" t="s">
        <v>515</v>
      </c>
      <c r="E179" s="485">
        <v>17</v>
      </c>
      <c r="F179" s="485">
        <v>17</v>
      </c>
    </row>
    <row r="180" spans="1:6" ht="69" customHeight="1" thickBot="1">
      <c r="A180" s="469"/>
      <c r="B180" s="492">
        <v>1217310</v>
      </c>
      <c r="C180" s="504" t="s">
        <v>1156</v>
      </c>
      <c r="D180" s="489" t="s">
        <v>516</v>
      </c>
      <c r="E180" s="485">
        <v>9</v>
      </c>
      <c r="F180" s="485">
        <v>9</v>
      </c>
    </row>
    <row r="181" spans="1:6" ht="69" customHeight="1" thickBot="1">
      <c r="A181" s="469"/>
      <c r="B181" s="492">
        <v>1217310</v>
      </c>
      <c r="C181" s="504" t="s">
        <v>1156</v>
      </c>
      <c r="D181" s="489" t="s">
        <v>1176</v>
      </c>
      <c r="E181" s="485">
        <v>217.834</v>
      </c>
      <c r="F181" s="485">
        <v>217.834</v>
      </c>
    </row>
    <row r="182" spans="1:6" ht="13.5" thickBot="1">
      <c r="A182" s="469"/>
      <c r="B182" s="492"/>
      <c r="C182" s="504"/>
      <c r="D182" s="508" t="s">
        <v>618</v>
      </c>
      <c r="E182" s="369">
        <f>SUM(E169:E181)</f>
        <v>936.684</v>
      </c>
      <c r="F182" s="369">
        <f>SUM(F169:F181)</f>
        <v>936.384</v>
      </c>
    </row>
    <row r="183" spans="2:6" ht="13.5" thickBot="1">
      <c r="B183" s="477"/>
      <c r="C183" s="509"/>
      <c r="D183" s="490" t="s">
        <v>435</v>
      </c>
      <c r="E183" s="507">
        <f>E21+E28+E32+E39+E167+E182</f>
        <v>13459.528999999999</v>
      </c>
      <c r="F183" s="507">
        <f>F21+F28+F32+F39+F167+F182</f>
        <v>13459.229</v>
      </c>
    </row>
    <row r="184" ht="12.75">
      <c r="C184" s="510"/>
    </row>
    <row r="185" ht="12.75">
      <c r="C185" s="510"/>
    </row>
    <row r="186" ht="12.75">
      <c r="C186" s="510"/>
    </row>
    <row r="187" ht="12.75">
      <c r="C187" s="510"/>
    </row>
    <row r="188" ht="12.75">
      <c r="C188" s="510"/>
    </row>
    <row r="189" ht="12.75">
      <c r="C189" s="510"/>
    </row>
    <row r="190" ht="12.75">
      <c r="C190" s="510"/>
    </row>
    <row r="191" ht="12.75">
      <c r="C191" s="510"/>
    </row>
    <row r="192" ht="12.75">
      <c r="C192" s="510"/>
    </row>
    <row r="193" ht="12.75">
      <c r="C193" s="510"/>
    </row>
    <row r="194" ht="12.75">
      <c r="C194" s="510"/>
    </row>
    <row r="195" ht="12.75">
      <c r="C195" s="510"/>
    </row>
    <row r="196" ht="12.75">
      <c r="C196" s="510"/>
    </row>
    <row r="197" ht="12.75">
      <c r="C197" s="510"/>
    </row>
    <row r="198" ht="12.75">
      <c r="C198" s="510"/>
    </row>
    <row r="199" ht="12.75">
      <c r="C199" s="510"/>
    </row>
    <row r="200" ht="12.75">
      <c r="C200" s="510"/>
    </row>
    <row r="201" ht="12.75">
      <c r="C201" s="510"/>
    </row>
    <row r="202" ht="12.75">
      <c r="C202" s="510"/>
    </row>
    <row r="203" ht="12.75">
      <c r="C203" s="510"/>
    </row>
    <row r="204" ht="12.75">
      <c r="C204" s="510"/>
    </row>
    <row r="205" ht="12.75">
      <c r="C205" s="510"/>
    </row>
    <row r="206" ht="12.75">
      <c r="C206" s="510"/>
    </row>
    <row r="207" ht="12.75">
      <c r="C207" s="510"/>
    </row>
    <row r="208" ht="12.75">
      <c r="C208" s="510"/>
    </row>
    <row r="209" ht="12.75">
      <c r="C209" s="510"/>
    </row>
    <row r="210" ht="12.75">
      <c r="C210" s="510"/>
    </row>
    <row r="211" ht="12.75">
      <c r="C211" s="510"/>
    </row>
  </sheetData>
  <sheetProtection/>
  <mergeCells count="1">
    <mergeCell ref="B6:F6"/>
  </mergeCells>
  <printOptions/>
  <pageMargins left="0.18" right="0.18" top="0.27" bottom="0.39" header="0.18" footer="0.18"/>
  <pageSetup fitToHeight="4" fitToWidth="4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shaulskaya</cp:lastModifiedBy>
  <cp:lastPrinted>2018-08-13T13:23:57Z</cp:lastPrinted>
  <dcterms:created xsi:type="dcterms:W3CDTF">2010-12-28T07:39:45Z</dcterms:created>
  <dcterms:modified xsi:type="dcterms:W3CDTF">2018-08-13T13:24:45Z</dcterms:modified>
  <cp:category/>
  <cp:version/>
  <cp:contentType/>
  <cp:contentStatus/>
</cp:coreProperties>
</file>