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д1" sheetId="1" r:id="rId1"/>
    <sheet name="дод3 " sheetId="2" r:id="rId2"/>
  </sheets>
  <definedNames>
    <definedName name="_xlnm.Print_Area" localSheetId="1">'дод3 '!$A$1:$R$320</definedName>
  </definedNames>
  <calcPr fullCalcOnLoad="1"/>
</workbook>
</file>

<file path=xl/sharedStrings.xml><?xml version="1.0" encoding="utf-8"?>
<sst xmlns="http://schemas.openxmlformats.org/spreadsheetml/2006/main" count="1113" uniqueCount="755">
  <si>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</si>
  <si>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</si>
  <si>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 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</si>
  <si>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дитиною", оплату послуг із здійснення патронату над дитиною на виплату соціальної допомоги на утримання дитини в сім`ї патронатного вихователя за рахунок відповідної субвенції з державного бюджету</t>
  </si>
  <si>
    <t>Придбання житла для окремих категорій населення відповідно до законодавства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</si>
  <si>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</si>
  <si>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</si>
  <si>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</si>
  <si>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</si>
  <si>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</si>
  <si>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</si>
  <si>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</si>
  <si>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</si>
  <si>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Додаток 3
до рішення   міської ради   
№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</si>
  <si>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</si>
  <si>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</si>
  <si>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</si>
  <si>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видатки</t>
  </si>
  <si>
    <t xml:space="preserve">Програма і централізовані заходи боротьби з туберкульозом </t>
  </si>
  <si>
    <t>1011190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</si>
  <si>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</si>
  <si>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</si>
  <si>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</si>
  <si>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</si>
  <si>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Інша діяльність у сфері екології та охорони природних ресурсів</t>
  </si>
  <si>
    <t xml:space="preserve">Управління соціального захисту населення Слов'янської  міської ради   </t>
  </si>
  <si>
    <t>3049</t>
  </si>
  <si>
    <t xml:space="preserve">Управління інвестицій, енергоефективності та зовнішніх відносин Слов'янської міської ради </t>
  </si>
  <si>
    <t xml:space="preserve">Фінансове управління   Слов'янської міської ради </t>
  </si>
  <si>
    <t>Забезпечення діяльності бібліотек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</si>
  <si>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</si>
  <si>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</si>
  <si>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Інші заходи, пов`язані з економічною діяльністю</t>
  </si>
  <si>
    <t>0117690 підпрограма</t>
  </si>
  <si>
    <t>0117693 (завдання)</t>
  </si>
  <si>
    <t>Всього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</si>
  <si>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</si>
  <si>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</si>
  <si>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</si>
  <si>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</si>
  <si>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</si>
  <si>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</si>
  <si>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</si>
  <si>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</si>
  <si>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</si>
  <si>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3035</t>
  </si>
  <si>
    <t>470,0</t>
  </si>
  <si>
    <t>19,0</t>
  </si>
  <si>
    <t>0911000</t>
  </si>
  <si>
    <t>0911060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</si>
  <si>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</si>
  <si>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 xml:space="preserve">Надання позашкільної освіти  позашкільними закладами освіти, заходи із позашкільної роботи з дітьми </t>
  </si>
  <si>
    <t>1011100</t>
  </si>
  <si>
    <t>1100</t>
  </si>
  <si>
    <t>0930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</si>
  <si>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</si>
  <si>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</si>
  <si>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</si>
  <si>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</si>
  <si>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</si>
  <si>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1513049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</si>
  <si>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</si>
  <si>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</si>
  <si>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</si>
  <si>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</si>
  <si>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</si>
  <si>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</si>
  <si>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</si>
  <si>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</si>
  <si>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</si>
  <si>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>1115011    (підпрограма)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</si>
  <si>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</si>
  <si>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</si>
  <si>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</si>
  <si>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</si>
  <si>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</si>
  <si>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</si>
  <si>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</si>
  <si>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</si>
  <si>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</si>
  <si>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</si>
  <si>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</si>
  <si>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</si>
  <si>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</si>
  <si>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</si>
  <si>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</si>
  <si>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</si>
  <si>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</si>
  <si>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</si>
  <si>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</si>
  <si>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</si>
  <si>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</si>
  <si>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</si>
  <si>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</si>
  <si>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</si>
  <si>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</si>
  <si>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</si>
  <si>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</si>
  <si>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</si>
  <si>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</si>
  <si>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</si>
  <si>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</si>
  <si>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6310</t>
  </si>
  <si>
    <t>0490</t>
  </si>
  <si>
    <t>Реалізація заходів щодо інвестиційного розвитку території</t>
  </si>
  <si>
    <t>8600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</si>
  <si>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</si>
  <si>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</si>
  <si>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</si>
  <si>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</si>
  <si>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</si>
  <si>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</si>
  <si>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</si>
  <si>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1020</t>
  </si>
  <si>
    <t>0921</t>
  </si>
  <si>
    <t>тис. грн.</t>
  </si>
  <si>
    <t>Надання дошкільної освіти</t>
  </si>
  <si>
    <t xml:space="preserve">Підвищення кваліфікації, перепідготовка кадрів закладами післядипломної освіти </t>
  </si>
  <si>
    <t>0611140</t>
  </si>
  <si>
    <t>1140</t>
  </si>
  <si>
    <t>Методичне забезпечення діяльності навчальних закладів</t>
  </si>
  <si>
    <t>3121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</si>
  <si>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</si>
  <si>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</si>
  <si>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</si>
  <si>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</si>
  <si>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</si>
  <si>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</si>
  <si>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Всього видатків</t>
  </si>
  <si>
    <t xml:space="preserve">Всього </t>
  </si>
  <si>
    <t>Інші субвенції (Обласному бюджету) (співфінансування обєктів та заходів, Перелік яких затверджено розпорядженням голови облдержадміністрації, керівника обласної військово - цивільної адміністрації 17 травня 2017 року № 514)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</si>
  <si>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</si>
  <si>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</si>
  <si>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</si>
  <si>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</si>
  <si>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</si>
  <si>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</si>
  <si>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</si>
  <si>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</si>
  <si>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</si>
  <si>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2717370</t>
  </si>
  <si>
    <t>0712151</t>
  </si>
  <si>
    <t>2151</t>
  </si>
  <si>
    <t>5031</t>
  </si>
  <si>
    <t>5062</t>
  </si>
  <si>
    <t>до рішення міської ради</t>
  </si>
  <si>
    <t>бюджет розвитку</t>
  </si>
  <si>
    <t>0100000</t>
  </si>
  <si>
    <t>0110000</t>
  </si>
  <si>
    <t>0111</t>
  </si>
  <si>
    <t>Слов'янська міська рада</t>
  </si>
  <si>
    <t>0110100</t>
  </si>
  <si>
    <t>0100</t>
  </si>
  <si>
    <t>Державне управління</t>
  </si>
  <si>
    <t>0117000</t>
  </si>
  <si>
    <t>7000</t>
  </si>
  <si>
    <t>Економічна діяльність</t>
  </si>
  <si>
    <t>0117100</t>
  </si>
  <si>
    <t>7100</t>
  </si>
  <si>
    <t>1216015   (підпрограма)</t>
  </si>
  <si>
    <t>6015</t>
  </si>
  <si>
    <t>Забезпечення надійності та безперебійності експлуатації ліфтів</t>
  </si>
  <si>
    <t>3010</t>
  </si>
  <si>
    <t>Додаток 1</t>
  </si>
  <si>
    <t>від _________№ _______</t>
  </si>
  <si>
    <t xml:space="preserve">ДОХОДИ МІСЬКОГО БЮДЖЕТУ на 2018 рік  </t>
  </si>
  <si>
    <t xml:space="preserve"> тис. грн.</t>
  </si>
  <si>
    <t>Код</t>
  </si>
  <si>
    <t>Найменування доходів відповідно до бюджетної класифікації</t>
  </si>
  <si>
    <t>Загальний
 фонд</t>
  </si>
  <si>
    <t>ВСЬОГО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</si>
  <si>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</si>
  <si>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</si>
  <si>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</si>
  <si>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</si>
  <si>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</si>
  <si>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</si>
  <si>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</si>
  <si>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</si>
  <si>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</si>
  <si>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</si>
  <si>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</si>
  <si>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</si>
  <si>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</si>
  <si>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</si>
  <si>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</si>
  <si>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</si>
  <si>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</si>
  <si>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</si>
  <si>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</si>
  <si>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</si>
  <si>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</si>
  <si>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</si>
  <si>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</si>
  <si>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</si>
  <si>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</si>
  <si>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</si>
  <si>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</si>
  <si>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</si>
  <si>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</si>
  <si>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</si>
  <si>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</si>
  <si>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</si>
  <si>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</si>
  <si>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</si>
  <si>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</si>
  <si>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</si>
  <si>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</si>
  <si>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</si>
  <si>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</si>
  <si>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</si>
  <si>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РАЗОМ ДОХОДІВ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</si>
  <si>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</si>
  <si>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</si>
  <si>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</si>
  <si>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</si>
  <si>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</si>
  <si>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</si>
  <si>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</si>
  <si>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</si>
  <si>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</si>
  <si>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</si>
  <si>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</si>
  <si>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</si>
  <si>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</si>
  <si>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</si>
  <si>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</si>
  <si>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</si>
  <si>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</si>
  <si>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</si>
  <si>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</si>
  <si>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</si>
  <si>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</si>
  <si>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</si>
  <si>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</si>
  <si>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</si>
  <si>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</si>
  <si>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</si>
  <si>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</si>
  <si>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</si>
  <si>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ДОХОДІВ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</si>
  <si>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</si>
  <si>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</si>
  <si>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</si>
  <si>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</si>
  <si>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</si>
  <si>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</si>
  <si>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</si>
  <si>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</si>
  <si>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</si>
  <si>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</si>
  <si>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</si>
  <si>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</si>
  <si>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Інші заклади та заходи в галузі культури і мистецтва</t>
  </si>
  <si>
    <t>0117130</t>
  </si>
  <si>
    <t>7130</t>
  </si>
  <si>
    <t>0421</t>
  </si>
  <si>
    <t>Здійснення  заходів із землеустрою</t>
  </si>
  <si>
    <t>0110150</t>
  </si>
  <si>
    <t>0150</t>
  </si>
  <si>
    <t>1010160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</si>
  <si>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</si>
  <si>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</si>
  <si>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</si>
  <si>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</si>
  <si>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0110180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</si>
  <si>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</si>
  <si>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</si>
  <si>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</si>
  <si>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</si>
  <si>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</si>
  <si>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</si>
  <si>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</si>
  <si>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</si>
  <si>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</si>
  <si>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</si>
  <si>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</si>
  <si>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</si>
  <si>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</si>
  <si>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</si>
  <si>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</si>
  <si>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</si>
  <si>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</si>
  <si>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</si>
  <si>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</si>
  <si>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</si>
  <si>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комунальні послуги та енергоносії</t>
  </si>
  <si>
    <r>
      <t>Код програмної класифікації видатків та кредитування місцевих бюджетів</t>
    </r>
    <r>
      <rPr>
        <vertAlign val="superscript"/>
        <sz val="12"/>
        <rFont val="Times New Roman"/>
        <family val="1"/>
      </rPr>
      <t>1</t>
    </r>
  </si>
  <si>
    <t>Здійснення фізкультурно –спортивної та реабілітаційної роботи серед інвалідів</t>
  </si>
  <si>
    <t>1510000</t>
  </si>
  <si>
    <t>1060</t>
  </si>
  <si>
    <t>6020</t>
  </si>
  <si>
    <t>6060</t>
  </si>
  <si>
    <t>0620</t>
  </si>
  <si>
    <t>3011</t>
  </si>
  <si>
    <t>1030</t>
  </si>
  <si>
    <t>3012</t>
  </si>
  <si>
    <t>3013</t>
  </si>
  <si>
    <t>1070</t>
  </si>
  <si>
    <t>0117450</t>
  </si>
  <si>
    <t>7450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</si>
  <si>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</si>
  <si>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</si>
  <si>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</si>
  <si>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</si>
  <si>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>Лікарсько-акушерська допомога  вагітним, породіллям та новонародженим,</t>
  </si>
  <si>
    <t>1412110</t>
  </si>
  <si>
    <t>2110</t>
  </si>
  <si>
    <t>0724</t>
  </si>
  <si>
    <t>Надання екстреної та швидкої медичної допомоги населенню,</t>
  </si>
  <si>
    <t>0722</t>
  </si>
  <si>
    <t>0810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</si>
  <si>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</si>
  <si>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</si>
  <si>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</si>
  <si>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</si>
  <si>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</si>
  <si>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</si>
  <si>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</si>
  <si>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</si>
  <si>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</si>
  <si>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</si>
  <si>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</si>
  <si>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</si>
  <si>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</si>
  <si>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</si>
  <si>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</si>
  <si>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Надання реабілітаційних послуг особам з інвалідністю та дітям з інвалідністю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</si>
  <si>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</si>
  <si>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</si>
  <si>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</si>
  <si>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</si>
  <si>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</si>
  <si>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</si>
  <si>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Будівництво 1 інших об`єктів соціальної та виробничої інфраструктури комунальної власності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</si>
  <si>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</si>
  <si>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>1113121    (підпрограма)</t>
  </si>
  <si>
    <t>1014082    (підпрограма)</t>
  </si>
  <si>
    <t>1014082 (підпрограма)</t>
  </si>
  <si>
    <t>3117693   (підпрограма)</t>
  </si>
  <si>
    <t>Транспорт та транспортна інфраструктура, дорожнє господарство</t>
  </si>
  <si>
    <t>0453</t>
  </si>
  <si>
    <t>Інші  економічна діяльність</t>
  </si>
  <si>
    <t>1217691   (підпрограма)</t>
  </si>
  <si>
    <t>7691</t>
  </si>
  <si>
    <t>Надання державної соціальної допомоги інвалідам з дитинства та дітям-інвалідам</t>
  </si>
  <si>
    <t>Компенсаційні виплати на пільговий проїзд  електротранспортом окремим категоріям громадян</t>
  </si>
  <si>
    <t>3080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</si>
  <si>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</si>
  <si>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</si>
  <si>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</si>
  <si>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</si>
  <si>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</si>
  <si>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</si>
  <si>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Інші заклади та заходи</t>
  </si>
  <si>
    <t>6011</t>
  </si>
  <si>
    <t>Експлуатація та технічне обслуговування житлового фонду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</si>
  <si>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</si>
  <si>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</si>
  <si>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</si>
  <si>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</si>
  <si>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</si>
  <si>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</si>
  <si>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</si>
  <si>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</si>
  <si>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</si>
  <si>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</si>
  <si>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</si>
  <si>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</si>
  <si>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</si>
  <si>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</si>
  <si>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</si>
  <si>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</si>
  <si>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</si>
  <si>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</si>
  <si>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</si>
  <si>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</si>
  <si>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</si>
  <si>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</si>
  <si>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</si>
  <si>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</si>
  <si>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</si>
  <si>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</si>
  <si>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</si>
  <si>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</si>
  <si>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</si>
  <si>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</si>
  <si>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</si>
  <si>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Забезпечення діяльності інших закладів у сфері освіти</t>
  </si>
  <si>
    <t>1162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</si>
  <si>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</si>
  <si>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</si>
  <si>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</si>
  <si>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</si>
  <si>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</si>
  <si>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0813035     (підпрограма)</t>
  </si>
  <si>
    <t>0813036   (підпрограма)</t>
  </si>
  <si>
    <t>0813040</t>
  </si>
  <si>
    <t>3040</t>
  </si>
  <si>
    <t>0813041   (підпрограма)</t>
  </si>
  <si>
    <t>0813042     (підпрограма)</t>
  </si>
  <si>
    <t>Реалізація державної політики у молодіжній сфері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</si>
  <si>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</si>
  <si>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</si>
  <si>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</si>
  <si>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</si>
  <si>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</si>
  <si>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</si>
  <si>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</si>
  <si>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</si>
  <si>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</si>
  <si>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</si>
  <si>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</si>
  <si>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</si>
  <si>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</si>
  <si>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</si>
  <si>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</si>
  <si>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</si>
  <si>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</si>
  <si>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</si>
  <si>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</si>
  <si>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0813240</t>
  </si>
  <si>
    <r>
      <t>Код ТПКВКМБ /
ТКВКБМС</t>
    </r>
    <r>
      <rPr>
        <vertAlign val="superscript"/>
        <sz val="12"/>
        <rFont val="Times New Roman"/>
        <family val="1"/>
      </rPr>
      <t>2</t>
    </r>
  </si>
  <si>
    <r>
      <t>Код ФКВКБ</t>
    </r>
    <r>
      <rPr>
        <strike/>
        <vertAlign val="superscript"/>
        <sz val="12"/>
        <rFont val="Times New Roman"/>
        <family val="1"/>
      </rPr>
      <t>3</t>
    </r>
  </si>
  <si>
    <t>Субвенція з державного бюджету місцевим бюджетам на здійснення заходів щодо соціально-економічного розвитку окремих територій  (м.Святогірськ)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</si>
  <si>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</si>
  <si>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</si>
  <si>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</si>
  <si>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</si>
  <si>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3042</t>
  </si>
  <si>
    <t>3043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</si>
  <si>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</si>
  <si>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</si>
  <si>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</si>
  <si>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</si>
  <si>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</si>
  <si>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</si>
  <si>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</si>
  <si>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</si>
  <si>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</si>
  <si>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</si>
  <si>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2146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</si>
  <si>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</si>
  <si>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</si>
  <si>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</si>
  <si>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</si>
  <si>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</si>
  <si>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</si>
  <si>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</si>
  <si>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</si>
  <si>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</si>
  <si>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3116082   (підпрограма)</t>
  </si>
  <si>
    <t>6082</t>
  </si>
  <si>
    <t>0610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</si>
  <si>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</si>
  <si>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Надання допомоги при усиновлені дитини </t>
  </si>
  <si>
    <t>Надання державної соціальної допомоги малозабезпеченим сім`ям</t>
  </si>
  <si>
    <t>3081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</si>
  <si>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</si>
  <si>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</si>
  <si>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</si>
  <si>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</si>
  <si>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</si>
  <si>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</si>
  <si>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</si>
  <si>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</si>
  <si>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</si>
  <si>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</si>
  <si>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</si>
  <si>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>0813032    (підпрограма)</t>
  </si>
  <si>
    <t>0813048      (підпрограма)</t>
  </si>
  <si>
    <t>0813049    (підпрограма)</t>
  </si>
  <si>
    <t>0813100</t>
  </si>
  <si>
    <t>0813104    (підпрограма)</t>
  </si>
  <si>
    <t>0813105    (підпрограма)</t>
  </si>
  <si>
    <t>0813160</t>
  </si>
  <si>
    <t>0813161    (підпрограма)</t>
  </si>
  <si>
    <t>0813180</t>
  </si>
  <si>
    <t>Інші заходи з розвитку фізичної культури та спорту</t>
  </si>
  <si>
    <t>1115061   (підпрограма)</t>
  </si>
  <si>
    <t>1115062   (підпрограма)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</si>
  <si>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</si>
  <si>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</si>
  <si>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</si>
  <si>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</si>
  <si>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</si>
  <si>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</si>
  <si>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</si>
  <si>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Утримання та ефективна експлуатація об'єктів житлово-комунальго господарства</t>
  </si>
  <si>
    <t>1216011   (підпрограма)</t>
  </si>
  <si>
    <t>1216011   (завдання)</t>
  </si>
  <si>
    <t>1216013   (підпрограма)</t>
  </si>
  <si>
    <t>1217000</t>
  </si>
  <si>
    <t>1217400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</si>
  <si>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</si>
  <si>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</si>
  <si>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</si>
  <si>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</si>
  <si>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</si>
  <si>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</si>
  <si>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</si>
  <si>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</si>
  <si>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</si>
  <si>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</si>
  <si>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</si>
  <si>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</si>
  <si>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</si>
  <si>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</si>
  <si>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</si>
  <si>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</si>
  <si>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</si>
  <si>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</si>
  <si>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</si>
  <si>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1217366  (підпрограма)</t>
  </si>
  <si>
    <t>7366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</si>
  <si>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</si>
  <si>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</si>
  <si>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</si>
  <si>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</si>
  <si>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</si>
  <si>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1011100    (завдання)</t>
  </si>
  <si>
    <t>2717360</t>
  </si>
  <si>
    <t>Виконання інвестиційних проектів</t>
  </si>
  <si>
    <t>0117370</t>
  </si>
  <si>
    <t>0611161   (підпрограми)</t>
  </si>
  <si>
    <t>0611162  (підпрограми)</t>
  </si>
  <si>
    <t>Забезпечення діяльності інших закладів в галузі культури і мистецтва (ЦБ бухгалтерія культури)</t>
  </si>
  <si>
    <t>4081</t>
  </si>
  <si>
    <t>Надання допомоги особам з інвалідністю з дитинства, дітям з інвалідністю, особам, які не мають право на пенсію, та особам з інвалідністю, державної соціальної допомоги на догляд, по догляду за особами за інвалідністю І чи ІІ група внаслідок психічного роз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</si>
  <si>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сім`ях,грошового забезпечення батькам-вихователям і прийомним батькам за надання соціальних послуг у дитяч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</si>
  <si>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</si>
  <si>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</si>
  <si>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</si>
  <si>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3719540</t>
  </si>
  <si>
    <t>9540</t>
  </si>
  <si>
    <t>3719000</t>
  </si>
  <si>
    <t>9000</t>
  </si>
  <si>
    <t>Міжбюджетні трансферти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</si>
  <si>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</si>
  <si>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</si>
  <si>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</si>
  <si>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</si>
  <si>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</si>
  <si>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1217310  (підпрограма)</t>
  </si>
  <si>
    <t>7310</t>
  </si>
  <si>
    <t>Будівництво1 об`єктів житлово-комунального господарства</t>
  </si>
  <si>
    <t>1217300</t>
  </si>
  <si>
    <t>0713240</t>
  </si>
  <si>
    <t>0713242</t>
  </si>
  <si>
    <t>Інші заходи у сфері соціального захисту і соціального забезпечення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</si>
  <si>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</si>
  <si>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    (підпрограма)</t>
  </si>
  <si>
    <t>0813012    (підпрограма)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</si>
  <si>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</si>
  <si>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</si>
  <si>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</si>
  <si>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</si>
  <si>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0813022    (підпрграма)</t>
  </si>
  <si>
    <t>0813030</t>
  </si>
  <si>
    <t>3030</t>
  </si>
  <si>
    <t>Інші субвенції  з місцевого бюджету (м.Краматорськ)</t>
  </si>
  <si>
    <t>Інші субвенції з місцевого бюджету (Обласному бюджету)</t>
  </si>
  <si>
    <t>Компенсаційні виплати на пільговий проїзд автомобільним транспортом окремим категоріям громадян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</si>
  <si>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</si>
  <si>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</si>
  <si>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Програми і централізовані заходи у галузі охорони здоров’я</t>
  </si>
  <si>
    <t>1412212</t>
  </si>
  <si>
    <t>2220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</si>
  <si>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</si>
  <si>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1513200</t>
  </si>
  <si>
    <t>3200</t>
  </si>
  <si>
    <t>Соціальний захист ветеранів війни та праці</t>
  </si>
  <si>
    <t>Служба у справах дітей Слов'янської міської ради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</si>
  <si>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</si>
  <si>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</si>
  <si>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</si>
  <si>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</si>
  <si>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</si>
  <si>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</si>
  <si>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</si>
  <si>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Транспорт та транспортна інфраструктура,  дорожнє господарство</t>
  </si>
  <si>
    <t>8000</t>
  </si>
  <si>
    <t>Інша діяльність</t>
  </si>
  <si>
    <t>0610100</t>
  </si>
  <si>
    <t>0611000</t>
  </si>
  <si>
    <t>1000</t>
  </si>
  <si>
    <t>Освіта, в тому числі за рахунок:</t>
  </si>
  <si>
    <t>освітньої субвенції з державного бюджету</t>
  </si>
  <si>
    <t>0710100</t>
  </si>
  <si>
    <t>0712000</t>
  </si>
  <si>
    <t>2000</t>
  </si>
  <si>
    <t>0712110</t>
  </si>
  <si>
    <t>Первинна медична допомога населенню</t>
  </si>
  <si>
    <t>0712111  (підпрограма)</t>
  </si>
  <si>
    <t>0712140</t>
  </si>
  <si>
    <t>2140</t>
  </si>
  <si>
    <t>0712144     (підпрограма)</t>
  </si>
  <si>
    <t>3000</t>
  </si>
  <si>
    <t>Соціальний захист та соціальне забезпечення</t>
  </si>
  <si>
    <t>0810100</t>
  </si>
  <si>
    <t>0813000</t>
  </si>
  <si>
    <t>0813010</t>
  </si>
  <si>
    <t>1117300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</si>
  <si>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2018 році)</t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</si>
  <si>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</si>
  <si>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</si>
  <si>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Відділ культури  Слов'янської міської ради</t>
  </si>
  <si>
    <t>4030</t>
  </si>
  <si>
    <t>4060</t>
  </si>
  <si>
    <t>0824</t>
  </si>
  <si>
    <t>3240</t>
  </si>
  <si>
    <t>3241</t>
  </si>
  <si>
    <t>Надання пільг на оплату житлово-комунальних послуг окремим категоріям громадян відповідно до законодавства</t>
  </si>
  <si>
    <t>Надання допомоги сім'ям з дітьми, малозабезпеченим сім'ям, особам з інвалідністю з дитинства та тимчасової допомоги дітям</t>
  </si>
  <si>
    <t>Надання державної соціальної допомоги особам з інвалідністю з дитинства та дітям з інвалідністю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</si>
  <si>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</si>
  <si>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</si>
  <si>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</si>
  <si>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</si>
  <si>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</si>
  <si>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</si>
  <si>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</si>
  <si>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</si>
  <si>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</si>
  <si>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</si>
  <si>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>Будівництво1 обєктів соціально-культурного призначення</t>
  </si>
  <si>
    <t>Будівництво1 освітніх установ та закладів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</si>
  <si>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</si>
  <si>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</si>
  <si>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</si>
  <si>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</si>
  <si>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</si>
  <si>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</si>
  <si>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</si>
  <si>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</si>
  <si>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</si>
  <si>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</si>
  <si>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</si>
  <si>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</si>
  <si>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</si>
  <si>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</si>
  <si>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Стоматологічна допомога населенню</t>
  </si>
  <si>
    <t>2111</t>
  </si>
  <si>
    <t>1014040</t>
  </si>
  <si>
    <t>1014060</t>
  </si>
  <si>
    <t>1014080</t>
  </si>
  <si>
    <t>1200000</t>
  </si>
  <si>
    <t>1210000</t>
  </si>
  <si>
    <t>1210160</t>
  </si>
  <si>
    <t>1216020</t>
  </si>
  <si>
    <t>1218600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</si>
  <si>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</si>
  <si>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</si>
  <si>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</si>
  <si>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</si>
  <si>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</si>
  <si>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</si>
  <si>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</si>
  <si>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</si>
  <si>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</si>
  <si>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</si>
  <si>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</si>
  <si>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</si>
  <si>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</si>
  <si>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</si>
  <si>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</si>
  <si>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</si>
  <si>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</si>
  <si>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</si>
  <si>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</si>
  <si>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</si>
  <si>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</si>
  <si>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</si>
  <si>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</si>
  <si>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</si>
  <si>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 xml:space="preserve">Будівництво та придбання житла для окремих категорій населення </t>
  </si>
  <si>
    <t>0116430</t>
  </si>
  <si>
    <t>6430</t>
  </si>
  <si>
    <t>0443</t>
  </si>
  <si>
    <t>Розробка схем та проектних рішень масового застосування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</si>
  <si>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Верховної Радою Автономної Республіки Крим, органами місцевого самоврядування і місцевими органам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</si>
  <si>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</si>
  <si>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</si>
  <si>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</si>
  <si>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</si>
  <si>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</si>
  <si>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</si>
  <si>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</si>
  <si>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</si>
  <si>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</si>
  <si>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</si>
  <si>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</si>
  <si>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</si>
  <si>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</si>
  <si>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</si>
  <si>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</si>
  <si>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</si>
  <si>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</si>
  <si>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0910160</t>
  </si>
  <si>
    <t>0913110</t>
  </si>
  <si>
    <t>1014030</t>
  </si>
  <si>
    <t>0717322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</si>
  <si>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</si>
  <si>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</si>
  <si>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Інші субвенції  з місцевого бюджету (м.Покровськ)</t>
  </si>
  <si>
    <t>Школи естетичного виховання дітей(Миколаївка )</t>
  </si>
  <si>
    <t>5061</t>
  </si>
  <si>
    <t>0828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</si>
  <si>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</si>
  <si>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</si>
  <si>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Програми і заходи центрів соціальних служб для сім’ї, дітей та молоді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</si>
  <si>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</si>
  <si>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</si>
  <si>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>Надання пільг багатодітним сім'ям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</si>
  <si>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</si>
  <si>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3021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</si>
  <si>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</si>
  <si>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</si>
  <si>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</si>
  <si>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</si>
  <si>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</si>
  <si>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</si>
  <si>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</si>
  <si>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</si>
  <si>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</si>
  <si>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</si>
  <si>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</si>
  <si>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</si>
  <si>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</si>
  <si>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</si>
  <si>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</si>
  <si>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</si>
  <si>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 xml:space="preserve">Надання тимчасової державної допомоги дітям </t>
  </si>
  <si>
    <t>3047</t>
  </si>
  <si>
    <t>3048</t>
  </si>
  <si>
    <t xml:space="preserve">Надання державної соціальної допомоги малозабезпеченим сім’ям </t>
  </si>
  <si>
    <t>Резервний фонд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</si>
  <si>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</si>
  <si>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</si>
  <si>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</si>
  <si>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</si>
  <si>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</si>
  <si>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</si>
  <si>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3023</t>
  </si>
  <si>
    <t>Інспекція державного архітектурно-будівельного контролю Слов’янської міської ради</t>
  </si>
  <si>
    <t>Відділ капітального будівництва Слов’янської міської ради</t>
  </si>
  <si>
    <r>
      <t>РОЗПОДІЛ</t>
    </r>
    <r>
      <rPr>
        <b/>
        <sz val="14"/>
        <rFont val="Times New Roman"/>
        <family val="0"/>
      </rPr>
      <t xml:space="preserve">
видатків міського бюджету  по головним розпорядникам коштів  у розрізі  відповідальних виконавців  за бюджетними програмами на 2018 рік</t>
    </r>
  </si>
  <si>
    <t xml:space="preserve">Відділ охорони здоров'я Слов'янської міської ради   </t>
  </si>
  <si>
    <t>Охорона здоров'я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</si>
  <si>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</si>
  <si>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Надання допомоги по  догляду за особами за інвалідністю  І чи ІІ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</si>
  <si>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</si>
  <si>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</si>
  <si>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інвалідам, дітям з інвалідністю, хворим, які не здатні до самообслуговування  і потребують сторонньої допомоги</t>
  </si>
  <si>
    <t>Здійснення соціальної роботи з вразливими категоріями населення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</si>
</sst>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5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vertAlign val="superscript"/>
      <sz val="12"/>
      <name val="Times New Roman"/>
      <family val="1"/>
    </font>
    <font>
      <strike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>
      <alignment vertical="top"/>
      <protection/>
    </xf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 applyProtection="1">
      <alignment horizontal="right" vertical="center"/>
      <protection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79" fontId="18" fillId="0" borderId="11" xfId="50" applyNumberFormat="1" applyFont="1" applyFill="1" applyBorder="1" applyAlignment="1">
      <alignment horizontal="right" vertical="top"/>
      <protection/>
    </xf>
    <xf numFmtId="179" fontId="21" fillId="0" borderId="11" xfId="50" applyNumberFormat="1" applyFont="1" applyFill="1" applyBorder="1" applyAlignment="1">
      <alignment horizontal="right" vertical="top"/>
      <protection/>
    </xf>
    <xf numFmtId="3" fontId="21" fillId="0" borderId="11" xfId="50" applyNumberFormat="1" applyFont="1" applyFill="1" applyBorder="1" applyAlignment="1">
      <alignment horizontal="right" vertical="top"/>
      <protection/>
    </xf>
    <xf numFmtId="179" fontId="13" fillId="0" borderId="11" xfId="50" applyNumberFormat="1" applyFont="1" applyFill="1" applyBorder="1" applyAlignment="1">
      <alignment horizontal="right" vertical="center"/>
      <protection/>
    </xf>
    <xf numFmtId="179" fontId="23" fillId="0" borderId="11" xfId="50" applyNumberFormat="1" applyFont="1" applyFill="1" applyBorder="1" applyAlignment="1">
      <alignment horizontal="right" vertical="center"/>
      <protection/>
    </xf>
    <xf numFmtId="179" fontId="11" fillId="0" borderId="11" xfId="50" applyNumberFormat="1" applyFont="1" applyFill="1" applyBorder="1" applyAlignment="1">
      <alignment horizontal="right" vertical="top"/>
      <protection/>
    </xf>
    <xf numFmtId="179" fontId="13" fillId="0" borderId="11" xfId="50" applyNumberFormat="1" applyFont="1" applyFill="1" applyBorder="1" applyAlignment="1">
      <alignment horizontal="right" vertical="top"/>
      <protection/>
    </xf>
    <xf numFmtId="49" fontId="11" fillId="0" borderId="11" xfId="50" applyNumberFormat="1" applyFont="1" applyFill="1" applyBorder="1" applyAlignment="1">
      <alignment horizontal="right" vertical="top"/>
      <protection/>
    </xf>
    <xf numFmtId="49" fontId="21" fillId="0" borderId="11" xfId="50" applyNumberFormat="1" applyFont="1" applyFill="1" applyBorder="1" applyAlignment="1">
      <alignment horizontal="right" vertical="top"/>
      <protection/>
    </xf>
    <xf numFmtId="179" fontId="22" fillId="0" borderId="11" xfId="50" applyNumberFormat="1" applyFont="1" applyFill="1" applyBorder="1" applyAlignment="1">
      <alignment horizontal="right" vertical="top"/>
      <protection/>
    </xf>
    <xf numFmtId="179" fontId="25" fillId="0" borderId="11" xfId="50" applyNumberFormat="1" applyFont="1" applyFill="1" applyBorder="1" applyAlignment="1">
      <alignment horizontal="right" vertical="top"/>
      <protection/>
    </xf>
    <xf numFmtId="179" fontId="24" fillId="0" borderId="11" xfId="50" applyNumberFormat="1" applyFont="1" applyFill="1" applyBorder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179" fontId="21" fillId="0" borderId="15" xfId="50" applyNumberFormat="1" applyFont="1" applyFill="1" applyBorder="1" applyAlignment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179" fontId="21" fillId="0" borderId="11" xfId="50" applyNumberFormat="1" applyFont="1" applyFill="1" applyBorder="1" applyAlignment="1">
      <alignment horizontal="right" vertical="top"/>
      <protection/>
    </xf>
    <xf numFmtId="179" fontId="13" fillId="0" borderId="11" xfId="50" applyNumberFormat="1" applyFont="1" applyFill="1" applyBorder="1" applyAlignment="1">
      <alignment horizontal="right" vertical="top"/>
      <protection/>
    </xf>
    <xf numFmtId="0" fontId="13" fillId="0" borderId="0" xfId="0" applyFont="1" applyFill="1" applyAlignment="1">
      <alignment/>
    </xf>
    <xf numFmtId="3" fontId="22" fillId="0" borderId="11" xfId="50" applyNumberFormat="1" applyFont="1" applyFill="1" applyBorder="1" applyAlignment="1">
      <alignment horizontal="right" vertical="top"/>
      <protection/>
    </xf>
    <xf numFmtId="0" fontId="13" fillId="0" borderId="15" xfId="0" applyFont="1" applyFill="1" applyBorder="1" applyAlignment="1">
      <alignment vertical="top" wrapText="1"/>
    </xf>
    <xf numFmtId="179" fontId="22" fillId="0" borderId="15" xfId="50" applyNumberFormat="1" applyFont="1" applyFill="1" applyBorder="1" applyAlignment="1">
      <alignment horizontal="right" vertical="top"/>
      <protection/>
    </xf>
    <xf numFmtId="0" fontId="13" fillId="0" borderId="18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wrapText="1"/>
    </xf>
    <xf numFmtId="3" fontId="21" fillId="0" borderId="19" xfId="50" applyNumberFormat="1" applyFont="1" applyFill="1" applyBorder="1" applyAlignment="1">
      <alignment horizontal="right" vertical="top"/>
      <protection/>
    </xf>
    <xf numFmtId="3" fontId="21" fillId="0" borderId="20" xfId="50" applyNumberFormat="1" applyFont="1" applyFill="1" applyBorder="1" applyAlignment="1">
      <alignment horizontal="right" vertical="top"/>
      <protection/>
    </xf>
    <xf numFmtId="179" fontId="21" fillId="0" borderId="21" xfId="50" applyNumberFormat="1" applyFont="1" applyFill="1" applyBorder="1" applyAlignment="1">
      <alignment horizontal="right" vertical="top"/>
      <protection/>
    </xf>
    <xf numFmtId="179" fontId="21" fillId="0" borderId="19" xfId="50" applyNumberFormat="1" applyFont="1" applyFill="1" applyBorder="1" applyAlignment="1">
      <alignment horizontal="right" vertical="top"/>
      <protection/>
    </xf>
    <xf numFmtId="3" fontId="21" fillId="0" borderId="21" xfId="50" applyNumberFormat="1" applyFont="1" applyFill="1" applyBorder="1" applyAlignment="1">
      <alignment horizontal="right" vertical="top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179" fontId="11" fillId="0" borderId="11" xfId="50" applyNumberFormat="1" applyFont="1" applyFill="1" applyBorder="1" applyAlignment="1">
      <alignment horizontal="right" vertical="top"/>
      <protection/>
    </xf>
    <xf numFmtId="49" fontId="13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9" fontId="20" fillId="0" borderId="13" xfId="0" applyNumberFormat="1" applyFont="1" applyFill="1" applyBorder="1" applyAlignment="1">
      <alignment horizontal="left" vertical="center" wrapText="1"/>
    </xf>
    <xf numFmtId="179" fontId="18" fillId="0" borderId="11" xfId="0" applyNumberFormat="1" applyFont="1" applyFill="1" applyBorder="1" applyAlignment="1">
      <alignment horizontal="right" vertical="justify"/>
    </xf>
    <xf numFmtId="179" fontId="1" fillId="0" borderId="0" xfId="0" applyNumberFormat="1" applyFont="1" applyFill="1" applyAlignment="1" applyProtection="1">
      <alignment/>
      <protection/>
    </xf>
    <xf numFmtId="179" fontId="1" fillId="0" borderId="22" xfId="0" applyNumberFormat="1" applyFont="1" applyFill="1" applyBorder="1" applyAlignment="1" applyProtection="1">
      <alignment/>
      <protection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179" fontId="21" fillId="0" borderId="11" xfId="50" applyNumberFormat="1" applyFont="1" applyFill="1" applyBorder="1" applyAlignment="1">
      <alignment horizontal="right" vertical="top"/>
      <protection/>
    </xf>
    <xf numFmtId="0" fontId="12" fillId="0" borderId="0" xfId="0" applyNumberFormat="1" applyFont="1" applyFill="1" applyAlignment="1" applyProtection="1">
      <alignment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right" vertical="center" wrapText="1"/>
    </xf>
    <xf numFmtId="49" fontId="23" fillId="0" borderId="11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right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wrapText="1"/>
    </xf>
    <xf numFmtId="0" fontId="23" fillId="0" borderId="15" xfId="62" applyFont="1" applyFill="1" applyBorder="1" applyAlignment="1">
      <alignment vertical="top" wrapText="1"/>
      <protection/>
    </xf>
    <xf numFmtId="49" fontId="12" fillId="0" borderId="13" xfId="0" applyNumberFormat="1" applyFont="1" applyFill="1" applyBorder="1" applyAlignment="1">
      <alignment horizontal="center" vertical="center" wrapText="1"/>
    </xf>
    <xf numFmtId="179" fontId="11" fillId="0" borderId="15" xfId="50" applyNumberFormat="1" applyFont="1" applyFill="1" applyBorder="1" applyAlignment="1">
      <alignment horizontal="right" vertical="top"/>
      <protection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79" fontId="18" fillId="0" borderId="11" xfId="50" applyNumberFormat="1" applyFont="1" applyFill="1" applyBorder="1" applyAlignment="1">
      <alignment horizontal="right" vertical="top"/>
      <protection/>
    </xf>
    <xf numFmtId="0" fontId="17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79" fontId="22" fillId="0" borderId="11" xfId="50" applyNumberFormat="1" applyFont="1" applyFill="1" applyBorder="1" applyAlignment="1">
      <alignment horizontal="right" vertical="top"/>
      <protection/>
    </xf>
    <xf numFmtId="0" fontId="20" fillId="0" borderId="0" xfId="0" applyFont="1" applyFill="1" applyAlignment="1">
      <alignment/>
    </xf>
    <xf numFmtId="179" fontId="12" fillId="0" borderId="11" xfId="50" applyNumberFormat="1" applyFont="1" applyFill="1" applyBorder="1" applyAlignment="1">
      <alignment horizontal="right" vertical="top"/>
      <protection/>
    </xf>
    <xf numFmtId="0" fontId="23" fillId="0" borderId="18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left" vertical="top" wrapText="1"/>
    </xf>
    <xf numFmtId="179" fontId="18" fillId="0" borderId="15" xfId="50" applyNumberFormat="1" applyFont="1" applyFill="1" applyBorder="1" applyAlignment="1">
      <alignment horizontal="right" vertical="top"/>
      <protection/>
    </xf>
    <xf numFmtId="179" fontId="17" fillId="0" borderId="11" xfId="50" applyNumberFormat="1" applyFont="1" applyFill="1" applyBorder="1" applyAlignment="1">
      <alignment horizontal="right" vertical="top"/>
      <protection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righ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9" fontId="3" fillId="0" borderId="11" xfId="0" applyNumberFormat="1" applyFont="1" applyBorder="1" applyAlignment="1">
      <alignment horizontal="right" wrapText="1" indent="1"/>
    </xf>
    <xf numFmtId="0" fontId="48" fillId="0" borderId="0" xfId="0" applyFont="1" applyAlignment="1">
      <alignment/>
    </xf>
    <xf numFmtId="179" fontId="3" fillId="0" borderId="11" xfId="0" applyNumberFormat="1" applyFont="1" applyFill="1" applyBorder="1" applyAlignment="1">
      <alignment horizontal="right" wrapText="1" indent="1"/>
    </xf>
    <xf numFmtId="179" fontId="50" fillId="0" borderId="11" xfId="0" applyNumberFormat="1" applyFont="1" applyBorder="1" applyAlignment="1">
      <alignment horizontal="right" wrapText="1" inden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79" fontId="2" fillId="0" borderId="11" xfId="0" applyNumberFormat="1" applyFont="1" applyFill="1" applyBorder="1" applyAlignment="1">
      <alignment horizontal="right" wrapText="1" indent="1"/>
    </xf>
    <xf numFmtId="179" fontId="2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179" fontId="52" fillId="0" borderId="11" xfId="0" applyNumberFormat="1" applyFont="1" applyBorder="1" applyAlignment="1">
      <alignment horizontal="right" wrapText="1" indent="1"/>
    </xf>
    <xf numFmtId="0" fontId="5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179" fontId="4" fillId="0" borderId="11" xfId="0" applyNumberFormat="1" applyFont="1" applyBorder="1" applyAlignment="1">
      <alignment horizontal="right" wrapText="1" indent="1"/>
    </xf>
    <xf numFmtId="179" fontId="1" fillId="0" borderId="11" xfId="0" applyNumberFormat="1" applyFont="1" applyBorder="1" applyAlignment="1" applyProtection="1">
      <alignment horizontal="right" wrapText="1" indent="1"/>
      <protection locked="0"/>
    </xf>
    <xf numFmtId="179" fontId="4" fillId="0" borderId="11" xfId="0" applyNumberFormat="1" applyFont="1" applyBorder="1" applyAlignment="1" applyProtection="1">
      <alignment horizontal="right" wrapText="1" indent="1"/>
      <protection locked="0"/>
    </xf>
    <xf numFmtId="179" fontId="51" fillId="0" borderId="11" xfId="0" applyNumberFormat="1" applyFont="1" applyFill="1" applyBorder="1" applyAlignment="1" applyProtection="1">
      <alignment horizontal="right" wrapText="1" indent="1"/>
      <protection locked="0"/>
    </xf>
    <xf numFmtId="179" fontId="51" fillId="0" borderId="11" xfId="0" applyNumberFormat="1" applyFont="1" applyBorder="1" applyAlignment="1" applyProtection="1">
      <alignment horizontal="right" wrapText="1" indent="1"/>
      <protection locked="0"/>
    </xf>
    <xf numFmtId="0" fontId="1" fillId="0" borderId="11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179" fontId="1" fillId="0" borderId="11" xfId="0" applyNumberFormat="1" applyFont="1" applyFill="1" applyBorder="1" applyAlignment="1" applyProtection="1">
      <alignment horizontal="right" wrapText="1" indent="1"/>
      <protection locked="0"/>
    </xf>
    <xf numFmtId="179" fontId="4" fillId="0" borderId="11" xfId="0" applyNumberFormat="1" applyFont="1" applyFill="1" applyBorder="1" applyAlignment="1" applyProtection="1">
      <alignment horizontal="right" wrapText="1" indent="1"/>
      <protection locked="0"/>
    </xf>
    <xf numFmtId="179" fontId="3" fillId="0" borderId="11" xfId="0" applyNumberFormat="1" applyFont="1" applyFill="1" applyBorder="1" applyAlignment="1" applyProtection="1">
      <alignment horizontal="right" wrapText="1" indent="1"/>
      <protection locked="0"/>
    </xf>
    <xf numFmtId="0" fontId="1" fillId="0" borderId="11" xfId="0" applyNumberFormat="1" applyFont="1" applyBorder="1" applyAlignment="1">
      <alignment horizontal="left" vertical="top" wrapText="1"/>
    </xf>
    <xf numFmtId="0" fontId="54" fillId="0" borderId="11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right" vertical="center" wrapText="1"/>
    </xf>
    <xf numFmtId="49" fontId="23" fillId="0" borderId="23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righ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 topLeftCell="A81">
      <selection activeCell="B82" sqref="B82"/>
    </sheetView>
  </sheetViews>
  <sheetFormatPr defaultColWidth="9.00390625" defaultRowHeight="12.75"/>
  <cols>
    <col min="1" max="1" width="11.125" style="0" customWidth="1"/>
    <col min="2" max="2" width="41.375" style="161" customWidth="1"/>
    <col min="3" max="3" width="11.75390625" style="162" customWidth="1"/>
    <col min="4" max="4" width="10.625" style="162" bestFit="1" customWidth="1"/>
    <col min="5" max="5" width="11.25390625" style="162" customWidth="1"/>
    <col min="6" max="6" width="12.125" style="162" customWidth="1"/>
  </cols>
  <sheetData>
    <row r="1" ht="12.75">
      <c r="E1" s="163" t="s">
        <v>163</v>
      </c>
    </row>
    <row r="2" ht="12.75">
      <c r="E2" s="164" t="s">
        <v>145</v>
      </c>
    </row>
    <row r="3" ht="12.75">
      <c r="E3" s="164" t="s">
        <v>164</v>
      </c>
    </row>
    <row r="4" ht="12.75">
      <c r="C4" s="164"/>
    </row>
    <row r="5" spans="1:6" ht="12.75">
      <c r="A5" s="201" t="s">
        <v>165</v>
      </c>
      <c r="B5" s="201"/>
      <c r="C5" s="201"/>
      <c r="D5" s="201"/>
      <c r="E5" s="201"/>
      <c r="F5" s="201"/>
    </row>
    <row r="6" ht="5.25" customHeight="1">
      <c r="C6" s="163"/>
    </row>
    <row r="7" ht="15.75">
      <c r="F7" s="165" t="s">
        <v>166</v>
      </c>
    </row>
    <row r="8" spans="1:6" ht="26.25" customHeight="1">
      <c r="A8" s="202" t="s">
        <v>167</v>
      </c>
      <c r="B8" s="203" t="s">
        <v>168</v>
      </c>
      <c r="C8" s="203" t="s">
        <v>169</v>
      </c>
      <c r="D8" s="203" t="s">
        <v>666</v>
      </c>
      <c r="E8" s="203"/>
      <c r="F8" s="203" t="s">
        <v>170</v>
      </c>
    </row>
    <row r="9" spans="1:6" ht="25.5" customHeight="1">
      <c r="A9" s="202"/>
      <c r="B9" s="203"/>
      <c r="C9" s="203"/>
      <c r="D9" s="166" t="s">
        <v>35</v>
      </c>
      <c r="E9" s="167" t="s">
        <v>171</v>
      </c>
      <c r="F9" s="203"/>
    </row>
    <row r="10" spans="1:6" ht="13.5" customHeight="1">
      <c r="A10" s="168">
        <v>1</v>
      </c>
      <c r="B10" s="169">
        <v>2</v>
      </c>
      <c r="C10" s="168">
        <v>3</v>
      </c>
      <c r="D10" s="168">
        <v>4</v>
      </c>
      <c r="E10" s="168">
        <v>5</v>
      </c>
      <c r="F10" s="168">
        <v>6</v>
      </c>
    </row>
    <row r="11" spans="1:6" s="173" customFormat="1" ht="12.75">
      <c r="A11" s="170">
        <v>10000000</v>
      </c>
      <c r="B11" s="171" t="s">
        <v>172</v>
      </c>
      <c r="C11" s="172">
        <f>C12+C22+C16+C28</f>
        <v>371764</v>
      </c>
      <c r="D11" s="172">
        <f>D12+D22+D16+D28</f>
        <v>204.5</v>
      </c>
      <c r="E11" s="172">
        <f>E12+E22+E16+E28</f>
        <v>0</v>
      </c>
      <c r="F11" s="172">
        <f>F12+F22+F16+F28</f>
        <v>371968.5</v>
      </c>
    </row>
    <row r="12" spans="1:6" s="173" customFormat="1" ht="25.5">
      <c r="A12" s="170">
        <v>11000000</v>
      </c>
      <c r="B12" s="171" t="s">
        <v>173</v>
      </c>
      <c r="C12" s="174">
        <f>SUM(C13:C14)</f>
        <v>271850.8</v>
      </c>
      <c r="D12" s="175"/>
      <c r="E12" s="172"/>
      <c r="F12" s="172">
        <f aca="true" t="shared" si="0" ref="F12:F19">C12+D12</f>
        <v>271850.8</v>
      </c>
    </row>
    <row r="13" spans="1:6" s="180" customFormat="1" ht="12.75">
      <c r="A13" s="176">
        <v>11010000</v>
      </c>
      <c r="B13" s="177" t="s">
        <v>174</v>
      </c>
      <c r="C13" s="178">
        <v>271455.8</v>
      </c>
      <c r="D13" s="179"/>
      <c r="E13" s="179"/>
      <c r="F13" s="179">
        <f t="shared" si="0"/>
        <v>271455.8</v>
      </c>
    </row>
    <row r="14" spans="1:6" s="180" customFormat="1" ht="12.75">
      <c r="A14" s="176">
        <v>11020000</v>
      </c>
      <c r="B14" s="177" t="s">
        <v>175</v>
      </c>
      <c r="C14" s="179">
        <f>C15</f>
        <v>395</v>
      </c>
      <c r="D14" s="179"/>
      <c r="E14" s="179"/>
      <c r="F14" s="179">
        <f t="shared" si="0"/>
        <v>395</v>
      </c>
    </row>
    <row r="15" spans="1:6" s="184" customFormat="1" ht="25.5">
      <c r="A15" s="181">
        <v>11020200</v>
      </c>
      <c r="B15" s="182" t="s">
        <v>176</v>
      </c>
      <c r="C15" s="183">
        <v>395</v>
      </c>
      <c r="D15" s="183"/>
      <c r="E15" s="183"/>
      <c r="F15" s="183">
        <f t="shared" si="0"/>
        <v>395</v>
      </c>
    </row>
    <row r="16" spans="1:6" s="173" customFormat="1" ht="12.75">
      <c r="A16" s="170">
        <v>14000000</v>
      </c>
      <c r="B16" s="171" t="s">
        <v>177</v>
      </c>
      <c r="C16" s="172">
        <f>C17+C18+C19</f>
        <v>21213</v>
      </c>
      <c r="D16" s="172"/>
      <c r="E16" s="172"/>
      <c r="F16" s="172">
        <f t="shared" si="0"/>
        <v>21213</v>
      </c>
    </row>
    <row r="17" spans="1:6" s="173" customFormat="1" ht="25.5">
      <c r="A17" s="176">
        <v>14020000</v>
      </c>
      <c r="B17" s="177" t="s">
        <v>178</v>
      </c>
      <c r="C17" s="179">
        <v>3367</v>
      </c>
      <c r="D17" s="179"/>
      <c r="E17" s="179"/>
      <c r="F17" s="179">
        <f t="shared" si="0"/>
        <v>3367</v>
      </c>
    </row>
    <row r="18" spans="1:6" s="173" customFormat="1" ht="25.5">
      <c r="A18" s="176">
        <v>14030000</v>
      </c>
      <c r="B18" s="177" t="s">
        <v>179</v>
      </c>
      <c r="C18" s="179">
        <v>12340</v>
      </c>
      <c r="D18" s="179"/>
      <c r="E18" s="179"/>
      <c r="F18" s="179">
        <f t="shared" si="0"/>
        <v>12340</v>
      </c>
    </row>
    <row r="19" spans="1:6" s="180" customFormat="1" ht="38.25">
      <c r="A19" s="176">
        <v>14040000</v>
      </c>
      <c r="B19" s="177" t="s">
        <v>180</v>
      </c>
      <c r="C19" s="179">
        <v>5506</v>
      </c>
      <c r="D19" s="179"/>
      <c r="E19" s="179"/>
      <c r="F19" s="179">
        <f t="shared" si="0"/>
        <v>5506</v>
      </c>
    </row>
    <row r="20" spans="1:6" s="180" customFormat="1" ht="12.75" hidden="1">
      <c r="A20" s="176"/>
      <c r="B20" s="177"/>
      <c r="C20" s="179"/>
      <c r="D20" s="179"/>
      <c r="E20" s="179"/>
      <c r="F20" s="179"/>
    </row>
    <row r="21" spans="1:6" s="180" customFormat="1" ht="12.75" hidden="1">
      <c r="A21" s="176"/>
      <c r="B21" s="177"/>
      <c r="C21" s="179"/>
      <c r="D21" s="179"/>
      <c r="E21" s="179"/>
      <c r="F21" s="179"/>
    </row>
    <row r="22" spans="1:6" s="173" customFormat="1" ht="12.75">
      <c r="A22" s="170">
        <v>18000000</v>
      </c>
      <c r="B22" s="171" t="s">
        <v>181</v>
      </c>
      <c r="C22" s="172">
        <f>SUM(C23:C25)</f>
        <v>78700.2</v>
      </c>
      <c r="D22" s="172"/>
      <c r="E22" s="172"/>
      <c r="F22" s="172">
        <f aca="true" t="shared" si="1" ref="F22:F29">C22+D22</f>
        <v>78700.2</v>
      </c>
    </row>
    <row r="23" spans="1:6" s="180" customFormat="1" ht="12.75">
      <c r="A23" s="176">
        <v>18010000</v>
      </c>
      <c r="B23" s="177" t="s">
        <v>182</v>
      </c>
      <c r="C23" s="178">
        <v>29075</v>
      </c>
      <c r="D23" s="179"/>
      <c r="E23" s="179"/>
      <c r="F23" s="179">
        <f t="shared" si="1"/>
        <v>29075</v>
      </c>
    </row>
    <row r="24" spans="1:6" s="180" customFormat="1" ht="12.75">
      <c r="A24" s="176">
        <v>18030000</v>
      </c>
      <c r="B24" s="177" t="s">
        <v>183</v>
      </c>
      <c r="C24" s="178">
        <v>28</v>
      </c>
      <c r="D24" s="179"/>
      <c r="E24" s="179"/>
      <c r="F24" s="179">
        <f t="shared" si="1"/>
        <v>28</v>
      </c>
    </row>
    <row r="25" spans="1:6" s="180" customFormat="1" ht="12.75">
      <c r="A25" s="176">
        <v>18050000</v>
      </c>
      <c r="B25" s="177" t="s">
        <v>184</v>
      </c>
      <c r="C25" s="178">
        <v>49597.2</v>
      </c>
      <c r="D25" s="179"/>
      <c r="E25" s="179"/>
      <c r="F25" s="179">
        <f t="shared" si="1"/>
        <v>49597.2</v>
      </c>
    </row>
    <row r="26" spans="1:6" s="180" customFormat="1" ht="12.75" hidden="1">
      <c r="A26" s="176">
        <v>18010500</v>
      </c>
      <c r="B26" s="177" t="s">
        <v>185</v>
      </c>
      <c r="C26" s="179"/>
      <c r="D26" s="179"/>
      <c r="E26" s="179"/>
      <c r="F26" s="179">
        <f t="shared" si="1"/>
        <v>0</v>
      </c>
    </row>
    <row r="27" spans="1:6" s="180" customFormat="1" ht="12.75" hidden="1">
      <c r="A27" s="176">
        <v>18011000</v>
      </c>
      <c r="B27" s="177" t="s">
        <v>186</v>
      </c>
      <c r="C27" s="179"/>
      <c r="D27" s="179"/>
      <c r="E27" s="179"/>
      <c r="F27" s="179">
        <f t="shared" si="1"/>
        <v>0</v>
      </c>
    </row>
    <row r="28" spans="1:6" s="173" customFormat="1" ht="12.75">
      <c r="A28" s="170">
        <v>19000000</v>
      </c>
      <c r="B28" s="171" t="s">
        <v>187</v>
      </c>
      <c r="C28" s="172"/>
      <c r="D28" s="172">
        <f>D29</f>
        <v>204.5</v>
      </c>
      <c r="E28" s="172"/>
      <c r="F28" s="172">
        <f t="shared" si="1"/>
        <v>204.5</v>
      </c>
    </row>
    <row r="29" spans="1:6" s="180" customFormat="1" ht="12.75">
      <c r="A29" s="176">
        <v>19010000</v>
      </c>
      <c r="B29" s="177" t="s">
        <v>188</v>
      </c>
      <c r="C29" s="179"/>
      <c r="D29" s="179">
        <v>204.5</v>
      </c>
      <c r="E29" s="179"/>
      <c r="F29" s="179">
        <f t="shared" si="1"/>
        <v>204.5</v>
      </c>
    </row>
    <row r="30" spans="1:6" s="173" customFormat="1" ht="12.75">
      <c r="A30" s="169">
        <v>200000000</v>
      </c>
      <c r="B30" s="185" t="s">
        <v>189</v>
      </c>
      <c r="C30" s="172">
        <f>C31+C36+C41+C44</f>
        <v>7148</v>
      </c>
      <c r="D30" s="172">
        <f>D31+D36+D41+D44</f>
        <v>14871.3</v>
      </c>
      <c r="E30" s="172"/>
      <c r="F30" s="172">
        <f>F31+F36+F41+F44</f>
        <v>22019.3</v>
      </c>
    </row>
    <row r="31" spans="1:6" s="173" customFormat="1" ht="25.5">
      <c r="A31" s="170">
        <v>21000000</v>
      </c>
      <c r="B31" s="171" t="s">
        <v>190</v>
      </c>
      <c r="C31" s="186">
        <f>C32+C34+C35</f>
        <v>356</v>
      </c>
      <c r="D31" s="186"/>
      <c r="E31" s="186"/>
      <c r="F31" s="186">
        <f>F32+F34+F35</f>
        <v>356</v>
      </c>
    </row>
    <row r="32" spans="1:6" s="180" customFormat="1" ht="76.5" hidden="1">
      <c r="A32" s="176">
        <v>21010000</v>
      </c>
      <c r="B32" s="177" t="s">
        <v>191</v>
      </c>
      <c r="C32" s="187">
        <f>C33</f>
        <v>0</v>
      </c>
      <c r="D32" s="187"/>
      <c r="E32" s="187"/>
      <c r="F32" s="179">
        <f>C32+D32</f>
        <v>0</v>
      </c>
    </row>
    <row r="33" spans="1:6" s="180" customFormat="1" ht="38.25" hidden="1">
      <c r="A33" s="176">
        <v>21010300</v>
      </c>
      <c r="B33" s="177" t="s">
        <v>192</v>
      </c>
      <c r="C33" s="187"/>
      <c r="D33" s="187"/>
      <c r="E33" s="187"/>
      <c r="F33" s="179">
        <f>C33+D33</f>
        <v>0</v>
      </c>
    </row>
    <row r="34" spans="1:6" s="180" customFormat="1" ht="25.5" hidden="1">
      <c r="A34" s="176">
        <v>21050000</v>
      </c>
      <c r="B34" s="177" t="s">
        <v>193</v>
      </c>
      <c r="C34" s="187"/>
      <c r="D34" s="187"/>
      <c r="E34" s="187"/>
      <c r="F34" s="179">
        <f>C34+D34</f>
        <v>0</v>
      </c>
    </row>
    <row r="35" spans="1:6" s="180" customFormat="1" ht="12.75">
      <c r="A35" s="176">
        <v>21080000</v>
      </c>
      <c r="B35" s="177" t="s">
        <v>194</v>
      </c>
      <c r="C35" s="187">
        <v>356</v>
      </c>
      <c r="D35" s="187"/>
      <c r="E35" s="187"/>
      <c r="F35" s="179">
        <f>C35+D35</f>
        <v>356</v>
      </c>
    </row>
    <row r="36" spans="1:6" s="173" customFormat="1" ht="25.5">
      <c r="A36" s="170">
        <v>22000000</v>
      </c>
      <c r="B36" s="171" t="s">
        <v>195</v>
      </c>
      <c r="C36" s="188">
        <f>C37+C38+C40</f>
        <v>6112</v>
      </c>
      <c r="D36" s="188"/>
      <c r="E36" s="188"/>
      <c r="F36" s="188">
        <f>F37+F38+F40</f>
        <v>6112</v>
      </c>
    </row>
    <row r="37" spans="1:6" s="180" customFormat="1" ht="12.75">
      <c r="A37" s="176">
        <v>22010000</v>
      </c>
      <c r="B37" s="177" t="s">
        <v>196</v>
      </c>
      <c r="C37" s="187">
        <v>3796</v>
      </c>
      <c r="D37" s="187"/>
      <c r="E37" s="187"/>
      <c r="F37" s="179">
        <f>C37+D37</f>
        <v>3796</v>
      </c>
    </row>
    <row r="38" spans="1:6" s="180" customFormat="1" ht="38.25">
      <c r="A38" s="176">
        <v>22080000</v>
      </c>
      <c r="B38" s="177" t="s">
        <v>197</v>
      </c>
      <c r="C38" s="187">
        <f>C39</f>
        <v>2136</v>
      </c>
      <c r="D38" s="187"/>
      <c r="E38" s="187"/>
      <c r="F38" s="179">
        <f>C38+D38</f>
        <v>2136</v>
      </c>
    </row>
    <row r="39" spans="1:6" s="184" customFormat="1" ht="51">
      <c r="A39" s="181">
        <v>22080400</v>
      </c>
      <c r="B39" s="182" t="s">
        <v>198</v>
      </c>
      <c r="C39" s="189">
        <v>2136</v>
      </c>
      <c r="D39" s="190"/>
      <c r="E39" s="190"/>
      <c r="F39" s="183">
        <f>C39+D39</f>
        <v>2136</v>
      </c>
    </row>
    <row r="40" spans="1:6" s="180" customFormat="1" ht="12.75">
      <c r="A40" s="176">
        <v>22090000</v>
      </c>
      <c r="B40" s="177" t="s">
        <v>199</v>
      </c>
      <c r="C40" s="187">
        <v>180</v>
      </c>
      <c r="D40" s="187"/>
      <c r="E40" s="187"/>
      <c r="F40" s="179">
        <f>C40+D40</f>
        <v>180</v>
      </c>
    </row>
    <row r="41" spans="1:6" s="173" customFormat="1" ht="12.75">
      <c r="A41" s="170">
        <v>24000000</v>
      </c>
      <c r="B41" s="171" t="s">
        <v>200</v>
      </c>
      <c r="C41" s="188">
        <f>C42</f>
        <v>680</v>
      </c>
      <c r="D41" s="188"/>
      <c r="E41" s="188"/>
      <c r="F41" s="188">
        <f>F42</f>
        <v>680</v>
      </c>
    </row>
    <row r="42" spans="1:6" s="180" customFormat="1" ht="12.75">
      <c r="A42" s="176">
        <v>24060000</v>
      </c>
      <c r="B42" s="191" t="s">
        <v>194</v>
      </c>
      <c r="C42" s="187">
        <f>C43</f>
        <v>680</v>
      </c>
      <c r="D42" s="187"/>
      <c r="E42" s="187"/>
      <c r="F42" s="187">
        <f>F43</f>
        <v>680</v>
      </c>
    </row>
    <row r="43" spans="1:6" s="184" customFormat="1" ht="12.75">
      <c r="A43" s="181">
        <v>24060300</v>
      </c>
      <c r="B43" s="192" t="s">
        <v>194</v>
      </c>
      <c r="C43" s="190">
        <v>680</v>
      </c>
      <c r="D43" s="190"/>
      <c r="E43" s="190"/>
      <c r="F43" s="183">
        <f>C43+D43</f>
        <v>680</v>
      </c>
    </row>
    <row r="44" spans="1:6" s="173" customFormat="1" ht="12.75">
      <c r="A44" s="170">
        <v>25000000</v>
      </c>
      <c r="B44" s="171" t="s">
        <v>201</v>
      </c>
      <c r="C44" s="188"/>
      <c r="D44" s="174">
        <v>14871.3</v>
      </c>
      <c r="E44" s="188"/>
      <c r="F44" s="172">
        <f>C44+D44</f>
        <v>14871.3</v>
      </c>
    </row>
    <row r="45" spans="1:6" s="173" customFormat="1" ht="12.75">
      <c r="A45" s="170">
        <v>30000000</v>
      </c>
      <c r="B45" s="171" t="s">
        <v>202</v>
      </c>
      <c r="C45" s="188">
        <f>C46+C50</f>
        <v>10</v>
      </c>
      <c r="D45" s="188">
        <f>D46+D50</f>
        <v>1000</v>
      </c>
      <c r="E45" s="188">
        <f>E46+E50</f>
        <v>1000</v>
      </c>
      <c r="F45" s="188">
        <f>F46+F50</f>
        <v>1010</v>
      </c>
    </row>
    <row r="46" spans="1:6" s="173" customFormat="1" ht="12.75">
      <c r="A46" s="193">
        <v>31000000</v>
      </c>
      <c r="B46" s="171" t="s">
        <v>203</v>
      </c>
      <c r="C46" s="188">
        <f>C47+C49</f>
        <v>10</v>
      </c>
      <c r="D46" s="188">
        <f>D47+D49</f>
        <v>500</v>
      </c>
      <c r="E46" s="188">
        <f>E47+E49</f>
        <v>500</v>
      </c>
      <c r="F46" s="172">
        <f aca="true" t="shared" si="2" ref="F46:F53">C46+D46</f>
        <v>510</v>
      </c>
    </row>
    <row r="47" spans="1:6" s="180" customFormat="1" ht="63.75">
      <c r="A47" s="194">
        <v>31010000</v>
      </c>
      <c r="B47" s="177" t="s">
        <v>204</v>
      </c>
      <c r="C47" s="187">
        <f>C48</f>
        <v>10</v>
      </c>
      <c r="D47" s="187"/>
      <c r="E47" s="187"/>
      <c r="F47" s="179">
        <f t="shared" si="2"/>
        <v>10</v>
      </c>
    </row>
    <row r="48" spans="1:6" s="184" customFormat="1" ht="76.5">
      <c r="A48" s="195">
        <v>31010200</v>
      </c>
      <c r="B48" s="182" t="s">
        <v>205</v>
      </c>
      <c r="C48" s="190">
        <v>10</v>
      </c>
      <c r="D48" s="190"/>
      <c r="E48" s="190"/>
      <c r="F48" s="183">
        <f t="shared" si="2"/>
        <v>10</v>
      </c>
    </row>
    <row r="49" spans="1:6" s="180" customFormat="1" ht="38.25">
      <c r="A49" s="176">
        <v>31030000</v>
      </c>
      <c r="B49" s="177" t="s">
        <v>206</v>
      </c>
      <c r="C49" s="187"/>
      <c r="D49" s="187">
        <v>500</v>
      </c>
      <c r="E49" s="187">
        <f>D49</f>
        <v>500</v>
      </c>
      <c r="F49" s="179">
        <f t="shared" si="2"/>
        <v>500</v>
      </c>
    </row>
    <row r="50" spans="1:6" s="173" customFormat="1" ht="25.5">
      <c r="A50" s="170">
        <v>33000000</v>
      </c>
      <c r="B50" s="171" t="s">
        <v>207</v>
      </c>
      <c r="C50" s="188"/>
      <c r="D50" s="188">
        <f>D51</f>
        <v>500</v>
      </c>
      <c r="E50" s="188">
        <f>E51</f>
        <v>500</v>
      </c>
      <c r="F50" s="172">
        <f t="shared" si="2"/>
        <v>500</v>
      </c>
    </row>
    <row r="51" spans="1:6" s="180" customFormat="1" ht="12.75">
      <c r="A51" s="176">
        <v>33010000</v>
      </c>
      <c r="B51" s="177" t="s">
        <v>208</v>
      </c>
      <c r="C51" s="187"/>
      <c r="D51" s="196">
        <v>500</v>
      </c>
      <c r="E51" s="187">
        <f>D51</f>
        <v>500</v>
      </c>
      <c r="F51" s="179">
        <f t="shared" si="2"/>
        <v>500</v>
      </c>
    </row>
    <row r="52" spans="1:6" s="173" customFormat="1" ht="12.75" customHeight="1">
      <c r="A52" s="170">
        <v>50000000</v>
      </c>
      <c r="B52" s="171" t="s">
        <v>209</v>
      </c>
      <c r="C52" s="188"/>
      <c r="D52" s="188">
        <f>D53</f>
        <v>0</v>
      </c>
      <c r="E52" s="188"/>
      <c r="F52" s="172">
        <f t="shared" si="2"/>
        <v>0</v>
      </c>
    </row>
    <row r="53" spans="1:6" s="180" customFormat="1" ht="51" customHeight="1">
      <c r="A53" s="176">
        <v>50110000</v>
      </c>
      <c r="B53" s="177" t="s">
        <v>210</v>
      </c>
      <c r="C53" s="187"/>
      <c r="D53" s="187"/>
      <c r="E53" s="187"/>
      <c r="F53" s="179">
        <f t="shared" si="2"/>
        <v>0</v>
      </c>
    </row>
    <row r="54" spans="1:6" s="173" customFormat="1" ht="12.75">
      <c r="A54" s="170"/>
      <c r="B54" s="171" t="s">
        <v>211</v>
      </c>
      <c r="C54" s="188">
        <f>C11+C30+C45+C52</f>
        <v>378922</v>
      </c>
      <c r="D54" s="188">
        <f>D11+D30+D45+D52</f>
        <v>16075.8</v>
      </c>
      <c r="E54" s="188">
        <f>E11+E30+E45+E52</f>
        <v>1000</v>
      </c>
      <c r="F54" s="188">
        <f>F11+F30+F45+F52</f>
        <v>394997.8</v>
      </c>
    </row>
    <row r="55" spans="1:6" s="173" customFormat="1" ht="12.75">
      <c r="A55" s="170">
        <v>40000000</v>
      </c>
      <c r="B55" s="171" t="s">
        <v>212</v>
      </c>
      <c r="C55" s="188">
        <f>C56</f>
        <v>761780.4</v>
      </c>
      <c r="D55" s="188">
        <f>D56</f>
        <v>38067.7</v>
      </c>
      <c r="E55" s="188">
        <f>E56</f>
        <v>0</v>
      </c>
      <c r="F55" s="188">
        <f>F56</f>
        <v>799848.1000000001</v>
      </c>
    </row>
    <row r="56" spans="1:6" s="173" customFormat="1" ht="12.75">
      <c r="A56" s="170">
        <v>41000000</v>
      </c>
      <c r="B56" s="171" t="s">
        <v>213</v>
      </c>
      <c r="C56" s="188">
        <f>C57+C63+C78</f>
        <v>761780.4</v>
      </c>
      <c r="D56" s="188">
        <f>D57+D63+D78</f>
        <v>38067.7</v>
      </c>
      <c r="E56" s="188">
        <f>E57+E63+E78</f>
        <v>0</v>
      </c>
      <c r="F56" s="188">
        <f>F57+F63+F78</f>
        <v>799848.1000000001</v>
      </c>
    </row>
    <row r="57" spans="1:6" s="180" customFormat="1" ht="12.75">
      <c r="A57" s="176">
        <v>41020000</v>
      </c>
      <c r="B57" s="177" t="s">
        <v>214</v>
      </c>
      <c r="C57" s="196">
        <f>SUM(C58:C60)</f>
        <v>33660.5</v>
      </c>
      <c r="D57" s="187">
        <f>SUM(D58:D60)</f>
        <v>0</v>
      </c>
      <c r="E57" s="187">
        <f>SUM(E58:E60)</f>
        <v>0</v>
      </c>
      <c r="F57" s="187">
        <f>SUM(F58:F60)</f>
        <v>33660.5</v>
      </c>
    </row>
    <row r="58" spans="1:6" s="180" customFormat="1" ht="12.75">
      <c r="A58" s="176">
        <v>41020100</v>
      </c>
      <c r="B58" s="177" t="s">
        <v>215</v>
      </c>
      <c r="C58" s="196">
        <v>28190.1</v>
      </c>
      <c r="D58" s="187"/>
      <c r="E58" s="187"/>
      <c r="F58" s="179">
        <f>C58+D58</f>
        <v>28190.1</v>
      </c>
    </row>
    <row r="59" spans="1:6" s="180" customFormat="1" ht="12.75">
      <c r="A59" s="176">
        <v>41020600</v>
      </c>
      <c r="B59" s="177" t="s">
        <v>216</v>
      </c>
      <c r="C59" s="196"/>
      <c r="D59" s="187"/>
      <c r="E59" s="187"/>
      <c r="F59" s="179">
        <f>C59+D59</f>
        <v>0</v>
      </c>
    </row>
    <row r="60" spans="1:6" s="180" customFormat="1" ht="25.5">
      <c r="A60" s="176">
        <v>41040000</v>
      </c>
      <c r="B60" s="177" t="s">
        <v>217</v>
      </c>
      <c r="C60" s="187">
        <f>C61+C62</f>
        <v>5470.4</v>
      </c>
      <c r="D60" s="187">
        <f>D61+D62</f>
        <v>0</v>
      </c>
      <c r="E60" s="187">
        <f>E61+E62</f>
        <v>0</v>
      </c>
      <c r="F60" s="179">
        <f>C60+D60</f>
        <v>5470.4</v>
      </c>
    </row>
    <row r="61" spans="1:6" s="180" customFormat="1" ht="25.5">
      <c r="A61" s="176">
        <v>41040400</v>
      </c>
      <c r="B61" s="177" t="s">
        <v>218</v>
      </c>
      <c r="C61" s="196">
        <v>2970.4</v>
      </c>
      <c r="D61" s="187"/>
      <c r="E61" s="187"/>
      <c r="F61" s="179">
        <f>C61+D61</f>
        <v>2970.4</v>
      </c>
    </row>
    <row r="62" spans="1:6" s="180" customFormat="1" ht="25.5">
      <c r="A62" s="176">
        <v>41040400</v>
      </c>
      <c r="B62" s="177" t="s">
        <v>219</v>
      </c>
      <c r="C62" s="196">
        <v>2500</v>
      </c>
      <c r="D62" s="187"/>
      <c r="E62" s="187"/>
      <c r="F62" s="179">
        <f>C62+D62</f>
        <v>2500</v>
      </c>
    </row>
    <row r="63" spans="1:6" s="180" customFormat="1" ht="25.5">
      <c r="A63" s="170">
        <v>41030000</v>
      </c>
      <c r="B63" s="171" t="s">
        <v>220</v>
      </c>
      <c r="C63" s="197">
        <f>SUM(C68:C71)</f>
        <v>206389.8</v>
      </c>
      <c r="D63" s="197">
        <f>SUM(D68:D71)</f>
        <v>36946.6</v>
      </c>
      <c r="E63" s="197">
        <f>SUM(E68:E71)</f>
        <v>0</v>
      </c>
      <c r="F63" s="197">
        <f>SUM(F68:F71)</f>
        <v>243336.4</v>
      </c>
    </row>
    <row r="64" spans="1:6" s="180" customFormat="1" ht="80.25" customHeight="1" hidden="1">
      <c r="A64" s="176">
        <v>41030600</v>
      </c>
      <c r="B64" s="177" t="s">
        <v>221</v>
      </c>
      <c r="C64" s="196"/>
      <c r="D64" s="187"/>
      <c r="E64" s="187"/>
      <c r="F64" s="179">
        <f aca="true" t="shared" si="3" ref="F64:F77">C64+D64</f>
        <v>0</v>
      </c>
    </row>
    <row r="65" spans="1:6" s="180" customFormat="1" ht="93.75" customHeight="1" hidden="1">
      <c r="A65" s="176">
        <v>41030800</v>
      </c>
      <c r="B65" s="177" t="s">
        <v>222</v>
      </c>
      <c r="C65" s="196"/>
      <c r="D65" s="187"/>
      <c r="E65" s="187"/>
      <c r="F65" s="179">
        <f t="shared" si="3"/>
        <v>0</v>
      </c>
    </row>
    <row r="66" spans="1:6" s="180" customFormat="1" ht="76.5" hidden="1">
      <c r="A66" s="176">
        <v>41030900</v>
      </c>
      <c r="B66" s="177" t="s">
        <v>223</v>
      </c>
      <c r="C66" s="196"/>
      <c r="D66" s="187"/>
      <c r="E66" s="187"/>
      <c r="F66" s="179">
        <f t="shared" si="3"/>
        <v>0</v>
      </c>
    </row>
    <row r="67" spans="1:6" s="180" customFormat="1" ht="51" hidden="1">
      <c r="A67" s="176">
        <v>41031000</v>
      </c>
      <c r="B67" s="177" t="s">
        <v>224</v>
      </c>
      <c r="C67" s="196"/>
      <c r="D67" s="187"/>
      <c r="E67" s="187"/>
      <c r="F67" s="179">
        <f t="shared" si="3"/>
        <v>0</v>
      </c>
    </row>
    <row r="68" spans="1:6" s="180" customFormat="1" ht="54.75" customHeight="1">
      <c r="A68" s="176">
        <v>41031400</v>
      </c>
      <c r="B68" s="177" t="s">
        <v>225</v>
      </c>
      <c r="C68" s="196">
        <v>11883.5</v>
      </c>
      <c r="D68" s="187">
        <v>36946.6</v>
      </c>
      <c r="E68" s="187"/>
      <c r="F68" s="179">
        <f t="shared" si="3"/>
        <v>48830.1</v>
      </c>
    </row>
    <row r="69" spans="1:6" s="180" customFormat="1" ht="25.5">
      <c r="A69" s="176">
        <v>41033900</v>
      </c>
      <c r="B69" s="177" t="s">
        <v>226</v>
      </c>
      <c r="C69" s="196">
        <v>99457.8</v>
      </c>
      <c r="D69" s="187"/>
      <c r="E69" s="187"/>
      <c r="F69" s="179">
        <f t="shared" si="3"/>
        <v>99457.8</v>
      </c>
    </row>
    <row r="70" spans="1:6" s="180" customFormat="1" ht="25.5">
      <c r="A70" s="176">
        <v>41034200</v>
      </c>
      <c r="B70" s="177" t="s">
        <v>227</v>
      </c>
      <c r="C70" s="196">
        <v>95048.5</v>
      </c>
      <c r="D70" s="187"/>
      <c r="E70" s="187"/>
      <c r="F70" s="179">
        <f t="shared" si="3"/>
        <v>95048.5</v>
      </c>
    </row>
    <row r="71" spans="1:6" s="180" customFormat="1" ht="51" hidden="1">
      <c r="A71" s="176">
        <v>41037200</v>
      </c>
      <c r="B71" s="177" t="s">
        <v>228</v>
      </c>
      <c r="C71" s="196"/>
      <c r="D71" s="187"/>
      <c r="E71" s="187"/>
      <c r="F71" s="179">
        <f t="shared" si="3"/>
        <v>0</v>
      </c>
    </row>
    <row r="72" spans="1:6" s="180" customFormat="1" ht="38.25" hidden="1">
      <c r="A72" s="176">
        <v>41035300</v>
      </c>
      <c r="B72" s="177" t="s">
        <v>229</v>
      </c>
      <c r="C72" s="196"/>
      <c r="D72" s="187"/>
      <c r="E72" s="187"/>
      <c r="F72" s="179">
        <f t="shared" si="3"/>
        <v>0</v>
      </c>
    </row>
    <row r="73" spans="1:6" s="180" customFormat="1" ht="105" customHeight="1" hidden="1">
      <c r="A73" s="176">
        <v>41035800</v>
      </c>
      <c r="B73" s="177" t="s">
        <v>230</v>
      </c>
      <c r="C73" s="196"/>
      <c r="D73" s="187"/>
      <c r="E73" s="187"/>
      <c r="F73" s="179">
        <f t="shared" si="3"/>
        <v>0</v>
      </c>
    </row>
    <row r="74" spans="1:6" s="180" customFormat="1" ht="12.75" hidden="1">
      <c r="A74" s="176"/>
      <c r="B74" s="177"/>
      <c r="C74" s="196"/>
      <c r="D74" s="187"/>
      <c r="E74" s="187"/>
      <c r="F74" s="179">
        <f t="shared" si="3"/>
        <v>0</v>
      </c>
    </row>
    <row r="75" spans="1:6" s="180" customFormat="1" ht="63.75" hidden="1">
      <c r="A75" s="176">
        <v>41035900</v>
      </c>
      <c r="B75" s="177" t="s">
        <v>231</v>
      </c>
      <c r="C75" s="196"/>
      <c r="D75" s="187"/>
      <c r="E75" s="187"/>
      <c r="F75" s="179">
        <f t="shared" si="3"/>
        <v>0</v>
      </c>
    </row>
    <row r="76" spans="1:6" s="180" customFormat="1" ht="89.25" hidden="1">
      <c r="A76" s="176">
        <v>41036600</v>
      </c>
      <c r="B76" s="177" t="s">
        <v>232</v>
      </c>
      <c r="C76" s="196"/>
      <c r="D76" s="187"/>
      <c r="E76" s="187"/>
      <c r="F76" s="179">
        <f t="shared" si="3"/>
        <v>0</v>
      </c>
    </row>
    <row r="77" spans="1:6" s="180" customFormat="1" ht="51" hidden="1">
      <c r="A77" s="176">
        <v>41037000</v>
      </c>
      <c r="B77" s="177" t="s">
        <v>233</v>
      </c>
      <c r="C77" s="196"/>
      <c r="D77" s="187"/>
      <c r="E77" s="187"/>
      <c r="F77" s="179">
        <f t="shared" si="3"/>
        <v>0</v>
      </c>
    </row>
    <row r="78" spans="1:6" s="180" customFormat="1" ht="25.5">
      <c r="A78" s="170">
        <v>41050000</v>
      </c>
      <c r="B78" s="171" t="s">
        <v>234</v>
      </c>
      <c r="C78" s="198">
        <f>SUM(C79:C88)</f>
        <v>521730.10000000003</v>
      </c>
      <c r="D78" s="198">
        <f>SUM(D79:D88)</f>
        <v>1121.1</v>
      </c>
      <c r="E78" s="198">
        <f>SUM(E79:E88)</f>
        <v>0</v>
      </c>
      <c r="F78" s="198">
        <f>SUM(F79:F88)</f>
        <v>522851.20000000007</v>
      </c>
    </row>
    <row r="79" spans="1:6" s="180" customFormat="1" ht="124.5" customHeight="1">
      <c r="A79" s="176">
        <v>41050100</v>
      </c>
      <c r="B79" s="199" t="s">
        <v>1</v>
      </c>
      <c r="C79" s="196">
        <v>303479</v>
      </c>
      <c r="D79" s="187"/>
      <c r="E79" s="187"/>
      <c r="F79" s="179">
        <f aca="true" t="shared" si="4" ref="F79:F88">C79+D79</f>
        <v>303479</v>
      </c>
    </row>
    <row r="80" spans="1:6" s="180" customFormat="1" ht="71.25" customHeight="1">
      <c r="A80" s="176">
        <v>41050200</v>
      </c>
      <c r="B80" s="177" t="s">
        <v>235</v>
      </c>
      <c r="C80" s="196">
        <v>3368</v>
      </c>
      <c r="D80" s="187"/>
      <c r="E80" s="187"/>
      <c r="F80" s="179">
        <f t="shared" si="4"/>
        <v>3368</v>
      </c>
    </row>
    <row r="81" spans="1:6" s="180" customFormat="1" ht="186.75" customHeight="1">
      <c r="A81" s="176">
        <v>41050300</v>
      </c>
      <c r="B81" s="199" t="s">
        <v>2</v>
      </c>
      <c r="C81" s="196">
        <v>192451</v>
      </c>
      <c r="D81" s="187"/>
      <c r="E81" s="187"/>
      <c r="F81" s="179">
        <f t="shared" si="4"/>
        <v>192451</v>
      </c>
    </row>
    <row r="82" spans="1:6" s="180" customFormat="1" ht="158.25" customHeight="1">
      <c r="A82" s="176">
        <v>41050700</v>
      </c>
      <c r="B82" s="199" t="s">
        <v>3</v>
      </c>
      <c r="C82" s="196">
        <v>3388.7</v>
      </c>
      <c r="D82" s="187"/>
      <c r="E82" s="187"/>
      <c r="F82" s="179">
        <f t="shared" si="4"/>
        <v>3388.7</v>
      </c>
    </row>
    <row r="83" spans="1:6" s="180" customFormat="1" ht="57.75" customHeight="1">
      <c r="A83" s="176">
        <v>41051200</v>
      </c>
      <c r="B83" s="199" t="s">
        <v>236</v>
      </c>
      <c r="C83" s="196">
        <v>277.9</v>
      </c>
      <c r="D83" s="187"/>
      <c r="E83" s="187"/>
      <c r="F83" s="179">
        <f t="shared" si="4"/>
        <v>277.9</v>
      </c>
    </row>
    <row r="84" spans="1:6" s="180" customFormat="1" ht="57.75" customHeight="1">
      <c r="A84" s="176">
        <v>41051400</v>
      </c>
      <c r="B84" s="177" t="s">
        <v>0</v>
      </c>
      <c r="C84" s="196">
        <v>2213.9</v>
      </c>
      <c r="D84" s="187"/>
      <c r="E84" s="187"/>
      <c r="F84" s="179">
        <f t="shared" si="4"/>
        <v>2213.9</v>
      </c>
    </row>
    <row r="85" spans="1:6" s="180" customFormat="1" ht="42" customHeight="1">
      <c r="A85" s="176">
        <v>41051500</v>
      </c>
      <c r="B85" s="177" t="s">
        <v>237</v>
      </c>
      <c r="C85" s="196">
        <v>9728.2</v>
      </c>
      <c r="D85" s="187"/>
      <c r="E85" s="187"/>
      <c r="F85" s="179">
        <f t="shared" si="4"/>
        <v>9728.2</v>
      </c>
    </row>
    <row r="86" spans="1:6" s="180" customFormat="1" ht="42" customHeight="1">
      <c r="A86" s="176">
        <v>41051600</v>
      </c>
      <c r="B86" s="177" t="s">
        <v>229</v>
      </c>
      <c r="C86" s="196">
        <v>339.1</v>
      </c>
      <c r="D86" s="187"/>
      <c r="E86" s="187"/>
      <c r="F86" s="179">
        <f t="shared" si="4"/>
        <v>339.1</v>
      </c>
    </row>
    <row r="87" spans="1:6" s="180" customFormat="1" ht="12.75">
      <c r="A87" s="176">
        <v>41053900</v>
      </c>
      <c r="B87" s="177" t="s">
        <v>238</v>
      </c>
      <c r="C87" s="196">
        <v>3118.6</v>
      </c>
      <c r="D87" s="187">
        <v>1121.1</v>
      </c>
      <c r="E87" s="187"/>
      <c r="F87" s="179">
        <f t="shared" si="4"/>
        <v>4239.7</v>
      </c>
    </row>
    <row r="88" spans="1:6" s="180" customFormat="1" ht="54" customHeight="1">
      <c r="A88" s="176">
        <v>41052000</v>
      </c>
      <c r="B88" s="177" t="s">
        <v>239</v>
      </c>
      <c r="C88" s="196">
        <v>3365.7</v>
      </c>
      <c r="D88" s="187"/>
      <c r="E88" s="187"/>
      <c r="F88" s="179">
        <f t="shared" si="4"/>
        <v>3365.7</v>
      </c>
    </row>
    <row r="89" spans="1:6" s="173" customFormat="1" ht="13.5">
      <c r="A89" s="200"/>
      <c r="B89" s="171" t="s">
        <v>240</v>
      </c>
      <c r="C89" s="188">
        <f>C54+C55</f>
        <v>1140702.4</v>
      </c>
      <c r="D89" s="188">
        <f>D54+D55</f>
        <v>54143.5</v>
      </c>
      <c r="E89" s="188">
        <f>E54+E55</f>
        <v>1000</v>
      </c>
      <c r="F89" s="188">
        <f>F54+F55</f>
        <v>1194845.9000000001</v>
      </c>
    </row>
  </sheetData>
  <mergeCells count="6">
    <mergeCell ref="A5:F5"/>
    <mergeCell ref="A8:A9"/>
    <mergeCell ref="B8:B9"/>
    <mergeCell ref="C8:C9"/>
    <mergeCell ref="D8:E8"/>
    <mergeCell ref="F8:F9"/>
  </mergeCells>
  <printOptions/>
  <pageMargins left="0.56" right="0.31" top="0.4" bottom="0.28" header="0.5" footer="0.5"/>
  <pageSetup fitToHeight="3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9"/>
  <sheetViews>
    <sheetView zoomScale="60" zoomScaleNormal="60" workbookViewId="0" topLeftCell="A1">
      <pane ySplit="8" topLeftCell="BM134" activePane="bottomLeft" state="frozen"/>
      <selection pane="topLeft" activeCell="E1" sqref="E1"/>
      <selection pane="bottomLeft" activeCell="H64" sqref="H64"/>
    </sheetView>
  </sheetViews>
  <sheetFormatPr defaultColWidth="7.875" defaultRowHeight="12.75"/>
  <cols>
    <col min="1" max="1" width="3.25390625" style="41" hidden="1" customWidth="1"/>
    <col min="2" max="2" width="19.375" style="42" customWidth="1"/>
    <col min="3" max="4" width="10.00390625" style="43" customWidth="1"/>
    <col min="5" max="5" width="63.625" style="44" customWidth="1"/>
    <col min="6" max="6" width="23.625" style="41" customWidth="1"/>
    <col min="7" max="7" width="19.625" style="41" customWidth="1"/>
    <col min="8" max="8" width="20.125" style="41" customWidth="1"/>
    <col min="9" max="9" width="21.625" style="41" customWidth="1"/>
    <col min="10" max="10" width="16.25390625" style="41" customWidth="1"/>
    <col min="11" max="11" width="24.00390625" style="41" customWidth="1"/>
    <col min="12" max="12" width="19.75390625" style="41" customWidth="1"/>
    <col min="13" max="13" width="20.00390625" style="41" customWidth="1"/>
    <col min="14" max="14" width="19.25390625" style="41" customWidth="1"/>
    <col min="15" max="15" width="18.00390625" style="41" customWidth="1"/>
    <col min="16" max="16" width="24.00390625" style="41" customWidth="1"/>
    <col min="17" max="17" width="18.25390625" style="41" customWidth="1"/>
    <col min="18" max="16384" width="7.875" style="45" customWidth="1"/>
  </cols>
  <sheetData>
    <row r="1" spans="1:17" s="2" customFormat="1" ht="15" customHeight="1">
      <c r="A1" s="1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8" s="2" customFormat="1" ht="5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220" t="s">
        <v>13</v>
      </c>
      <c r="O2" s="220"/>
      <c r="P2" s="220"/>
      <c r="Q2" s="220"/>
      <c r="R2" s="220"/>
    </row>
    <row r="3" spans="1:17" s="2" customFormat="1" ht="52.5" customHeight="1">
      <c r="A3" s="1"/>
      <c r="B3" s="221" t="s">
        <v>746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s="2" customFormat="1" ht="18.75">
      <c r="A4" s="1"/>
      <c r="B4" s="7"/>
      <c r="C4" s="8"/>
      <c r="D4" s="8"/>
      <c r="E4" s="9"/>
      <c r="F4" s="10"/>
      <c r="G4" s="10"/>
      <c r="H4" s="11"/>
      <c r="I4" s="10"/>
      <c r="J4" s="10"/>
      <c r="K4" s="12"/>
      <c r="L4" s="13"/>
      <c r="M4" s="13"/>
      <c r="N4" s="13"/>
      <c r="O4" s="13"/>
      <c r="P4" s="13"/>
      <c r="Q4" s="14" t="s">
        <v>115</v>
      </c>
    </row>
    <row r="5" spans="1:17" s="2" customFormat="1" ht="18.75">
      <c r="A5" s="66"/>
      <c r="B5" s="223" t="s">
        <v>287</v>
      </c>
      <c r="C5" s="223" t="s">
        <v>422</v>
      </c>
      <c r="D5" s="217" t="s">
        <v>423</v>
      </c>
      <c r="E5" s="217" t="s">
        <v>616</v>
      </c>
      <c r="F5" s="217" t="s">
        <v>742</v>
      </c>
      <c r="G5" s="217"/>
      <c r="H5" s="217"/>
      <c r="I5" s="217"/>
      <c r="J5" s="217"/>
      <c r="K5" s="217" t="s">
        <v>666</v>
      </c>
      <c r="L5" s="217"/>
      <c r="M5" s="217"/>
      <c r="N5" s="217"/>
      <c r="O5" s="217"/>
      <c r="P5" s="217"/>
      <c r="Q5" s="217" t="s">
        <v>617</v>
      </c>
    </row>
    <row r="6" spans="1:17" s="2" customFormat="1" ht="18.75">
      <c r="A6" s="67"/>
      <c r="B6" s="224"/>
      <c r="C6" s="224"/>
      <c r="D6" s="217"/>
      <c r="E6" s="217"/>
      <c r="F6" s="217" t="s">
        <v>35</v>
      </c>
      <c r="G6" s="218" t="s">
        <v>618</v>
      </c>
      <c r="H6" s="217" t="s">
        <v>619</v>
      </c>
      <c r="I6" s="217"/>
      <c r="J6" s="218" t="s">
        <v>620</v>
      </c>
      <c r="K6" s="217" t="s">
        <v>35</v>
      </c>
      <c r="L6" s="218" t="s">
        <v>618</v>
      </c>
      <c r="M6" s="217" t="s">
        <v>619</v>
      </c>
      <c r="N6" s="217"/>
      <c r="O6" s="218" t="s">
        <v>620</v>
      </c>
      <c r="P6" s="65" t="s">
        <v>619</v>
      </c>
      <c r="Q6" s="217"/>
    </row>
    <row r="7" spans="1:17" s="2" customFormat="1" ht="18.75">
      <c r="A7" s="68"/>
      <c r="B7" s="224"/>
      <c r="C7" s="224"/>
      <c r="D7" s="217"/>
      <c r="E7" s="217"/>
      <c r="F7" s="217"/>
      <c r="G7" s="218"/>
      <c r="H7" s="217" t="s">
        <v>285</v>
      </c>
      <c r="I7" s="217" t="s">
        <v>286</v>
      </c>
      <c r="J7" s="218"/>
      <c r="K7" s="217"/>
      <c r="L7" s="218"/>
      <c r="M7" s="217" t="s">
        <v>285</v>
      </c>
      <c r="N7" s="217" t="s">
        <v>286</v>
      </c>
      <c r="O7" s="218"/>
      <c r="P7" s="217" t="s">
        <v>146</v>
      </c>
      <c r="Q7" s="217"/>
    </row>
    <row r="8" spans="1:17" s="2" customFormat="1" ht="69" customHeight="1">
      <c r="A8" s="69"/>
      <c r="B8" s="225"/>
      <c r="C8" s="225"/>
      <c r="D8" s="217"/>
      <c r="E8" s="217"/>
      <c r="F8" s="217"/>
      <c r="G8" s="218"/>
      <c r="H8" s="217"/>
      <c r="I8" s="217"/>
      <c r="J8" s="218"/>
      <c r="K8" s="217"/>
      <c r="L8" s="218"/>
      <c r="M8" s="217"/>
      <c r="N8" s="217"/>
      <c r="O8" s="218"/>
      <c r="P8" s="217"/>
      <c r="Q8" s="217"/>
    </row>
    <row r="9" spans="1:17" s="71" customFormat="1" ht="20.25">
      <c r="A9" s="70"/>
      <c r="B9" s="29" t="s">
        <v>147</v>
      </c>
      <c r="C9" s="20"/>
      <c r="D9" s="20"/>
      <c r="E9" s="30" t="s">
        <v>150</v>
      </c>
      <c r="F9" s="49">
        <f aca="true" t="shared" si="0" ref="F9:Q9">F10</f>
        <v>32018.2</v>
      </c>
      <c r="G9" s="49">
        <f t="shared" si="0"/>
        <v>32018.2</v>
      </c>
      <c r="H9" s="49">
        <f t="shared" si="0"/>
        <v>20977.3</v>
      </c>
      <c r="I9" s="49">
        <f t="shared" si="0"/>
        <v>1980</v>
      </c>
      <c r="J9" s="49">
        <f t="shared" si="0"/>
        <v>0</v>
      </c>
      <c r="K9" s="49">
        <f t="shared" si="0"/>
        <v>1250.7</v>
      </c>
      <c r="L9" s="49">
        <f t="shared" si="0"/>
        <v>65</v>
      </c>
      <c r="M9" s="49">
        <f t="shared" si="0"/>
        <v>0</v>
      </c>
      <c r="N9" s="49">
        <f t="shared" si="0"/>
        <v>5</v>
      </c>
      <c r="O9" s="49">
        <f t="shared" si="0"/>
        <v>1185.7</v>
      </c>
      <c r="P9" s="49">
        <f t="shared" si="0"/>
        <v>1185.7</v>
      </c>
      <c r="Q9" s="49">
        <f t="shared" si="0"/>
        <v>33268.9</v>
      </c>
    </row>
    <row r="10" spans="1:17" s="2" customFormat="1" ht="20.25">
      <c r="A10" s="1"/>
      <c r="B10" s="29" t="s">
        <v>148</v>
      </c>
      <c r="C10" s="20"/>
      <c r="D10" s="20"/>
      <c r="E10" s="30" t="s">
        <v>150</v>
      </c>
      <c r="F10" s="49">
        <f aca="true" t="shared" si="1" ref="F10:Q10">F11+F14+F21</f>
        <v>32018.2</v>
      </c>
      <c r="G10" s="49">
        <f t="shared" si="1"/>
        <v>32018.2</v>
      </c>
      <c r="H10" s="49">
        <f t="shared" si="1"/>
        <v>20977.3</v>
      </c>
      <c r="I10" s="49">
        <f t="shared" si="1"/>
        <v>1980</v>
      </c>
      <c r="J10" s="49">
        <f t="shared" si="1"/>
        <v>0</v>
      </c>
      <c r="K10" s="49">
        <f t="shared" si="1"/>
        <v>1250.7</v>
      </c>
      <c r="L10" s="49">
        <f t="shared" si="1"/>
        <v>65</v>
      </c>
      <c r="M10" s="49">
        <f t="shared" si="1"/>
        <v>0</v>
      </c>
      <c r="N10" s="49">
        <f t="shared" si="1"/>
        <v>5</v>
      </c>
      <c r="O10" s="49">
        <f t="shared" si="1"/>
        <v>1185.7</v>
      </c>
      <c r="P10" s="49">
        <f t="shared" si="1"/>
        <v>1185.7</v>
      </c>
      <c r="Q10" s="49">
        <f t="shared" si="1"/>
        <v>33268.9</v>
      </c>
    </row>
    <row r="11" spans="1:17" s="2" customFormat="1" ht="20.25">
      <c r="A11" s="1"/>
      <c r="B11" s="29" t="s">
        <v>151</v>
      </c>
      <c r="C11" s="20" t="s">
        <v>152</v>
      </c>
      <c r="D11" s="20"/>
      <c r="E11" s="30" t="s">
        <v>153</v>
      </c>
      <c r="F11" s="49">
        <f aca="true" t="shared" si="2" ref="F11:Q11">F12+F13</f>
        <v>29728.2</v>
      </c>
      <c r="G11" s="49">
        <f t="shared" si="2"/>
        <v>29728.2</v>
      </c>
      <c r="H11" s="49">
        <f t="shared" si="2"/>
        <v>20977.3</v>
      </c>
      <c r="I11" s="49">
        <f t="shared" si="2"/>
        <v>1980</v>
      </c>
      <c r="J11" s="49">
        <f t="shared" si="2"/>
        <v>0</v>
      </c>
      <c r="K11" s="49">
        <f t="shared" si="2"/>
        <v>960.7</v>
      </c>
      <c r="L11" s="49">
        <f t="shared" si="2"/>
        <v>65</v>
      </c>
      <c r="M11" s="49">
        <f t="shared" si="2"/>
        <v>0</v>
      </c>
      <c r="N11" s="49">
        <f t="shared" si="2"/>
        <v>5</v>
      </c>
      <c r="O11" s="49">
        <f t="shared" si="2"/>
        <v>895.7</v>
      </c>
      <c r="P11" s="49">
        <f t="shared" si="2"/>
        <v>895.7</v>
      </c>
      <c r="Q11" s="49">
        <f t="shared" si="2"/>
        <v>30688.9</v>
      </c>
    </row>
    <row r="12" spans="1:17" s="77" customFormat="1" ht="106.5" customHeight="1">
      <c r="A12" s="72"/>
      <c r="B12" s="73" t="s">
        <v>258</v>
      </c>
      <c r="C12" s="73" t="s">
        <v>259</v>
      </c>
      <c r="D12" s="73" t="s">
        <v>149</v>
      </c>
      <c r="E12" s="74" t="s">
        <v>101</v>
      </c>
      <c r="F12" s="75">
        <f>G12+J12</f>
        <v>29728.2</v>
      </c>
      <c r="G12" s="75">
        <v>29728.2</v>
      </c>
      <c r="H12" s="75">
        <v>20977.3</v>
      </c>
      <c r="I12" s="75">
        <v>1980</v>
      </c>
      <c r="J12" s="75"/>
      <c r="K12" s="50">
        <f>L12+O12</f>
        <v>960.7</v>
      </c>
      <c r="L12" s="76">
        <v>65</v>
      </c>
      <c r="M12" s="75"/>
      <c r="N12" s="75">
        <v>5</v>
      </c>
      <c r="O12" s="50">
        <v>895.7</v>
      </c>
      <c r="P12" s="75">
        <v>895.7</v>
      </c>
      <c r="Q12" s="75">
        <f>F12+K12</f>
        <v>30688.9</v>
      </c>
    </row>
    <row r="13" spans="1:17" s="2" customFormat="1" ht="37.5" hidden="1">
      <c r="A13" s="1"/>
      <c r="B13" s="18" t="s">
        <v>265</v>
      </c>
      <c r="C13" s="18" t="s">
        <v>110</v>
      </c>
      <c r="D13" s="48" t="s">
        <v>106</v>
      </c>
      <c r="E13" s="17" t="s">
        <v>266</v>
      </c>
      <c r="F13" s="50">
        <f>G13+J13</f>
        <v>0</v>
      </c>
      <c r="G13" s="50"/>
      <c r="H13" s="51"/>
      <c r="I13" s="51"/>
      <c r="J13" s="50"/>
      <c r="K13" s="50">
        <f>L13+O13</f>
        <v>0</v>
      </c>
      <c r="L13" s="51"/>
      <c r="M13" s="51"/>
      <c r="N13" s="51"/>
      <c r="O13" s="50">
        <f>P13</f>
        <v>0</v>
      </c>
      <c r="P13" s="50"/>
      <c r="Q13" s="50">
        <f>F13+K13</f>
        <v>0</v>
      </c>
    </row>
    <row r="14" spans="1:17" s="2" customFormat="1" ht="20.25">
      <c r="A14" s="1"/>
      <c r="B14" s="29" t="s">
        <v>154</v>
      </c>
      <c r="C14" s="29" t="s">
        <v>155</v>
      </c>
      <c r="D14" s="104"/>
      <c r="E14" s="105" t="s">
        <v>156</v>
      </c>
      <c r="F14" s="50">
        <f>F15+F17+F19</f>
        <v>670</v>
      </c>
      <c r="G14" s="50">
        <f aca="true" t="shared" si="3" ref="G14:Q14">G16+G18+G20</f>
        <v>670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290</v>
      </c>
      <c r="L14" s="50">
        <f t="shared" si="3"/>
        <v>0</v>
      </c>
      <c r="M14" s="50">
        <f t="shared" si="3"/>
        <v>0</v>
      </c>
      <c r="N14" s="50">
        <f t="shared" si="3"/>
        <v>0</v>
      </c>
      <c r="O14" s="50">
        <f t="shared" si="3"/>
        <v>290</v>
      </c>
      <c r="P14" s="50">
        <f t="shared" si="3"/>
        <v>290</v>
      </c>
      <c r="Q14" s="50">
        <f t="shared" si="3"/>
        <v>960</v>
      </c>
    </row>
    <row r="15" spans="1:17" s="2" customFormat="1" ht="37.5">
      <c r="A15" s="1"/>
      <c r="B15" s="106" t="s">
        <v>157</v>
      </c>
      <c r="C15" s="106" t="s">
        <v>158</v>
      </c>
      <c r="D15" s="107"/>
      <c r="E15" s="108" t="s">
        <v>573</v>
      </c>
      <c r="F15" s="109">
        <f aca="true" t="shared" si="4" ref="F15:Q15">F16</f>
        <v>640</v>
      </c>
      <c r="G15" s="109">
        <f t="shared" si="4"/>
        <v>640</v>
      </c>
      <c r="H15" s="109">
        <f t="shared" si="4"/>
        <v>0</v>
      </c>
      <c r="I15" s="109">
        <f t="shared" si="4"/>
        <v>0</v>
      </c>
      <c r="J15" s="109">
        <f t="shared" si="4"/>
        <v>0</v>
      </c>
      <c r="K15" s="109">
        <f t="shared" si="4"/>
        <v>290</v>
      </c>
      <c r="L15" s="109">
        <f t="shared" si="4"/>
        <v>0</v>
      </c>
      <c r="M15" s="109">
        <f t="shared" si="4"/>
        <v>0</v>
      </c>
      <c r="N15" s="109">
        <f t="shared" si="4"/>
        <v>0</v>
      </c>
      <c r="O15" s="109">
        <f t="shared" si="4"/>
        <v>290</v>
      </c>
      <c r="P15" s="109">
        <f t="shared" si="4"/>
        <v>290</v>
      </c>
      <c r="Q15" s="109">
        <f t="shared" si="4"/>
        <v>930</v>
      </c>
    </row>
    <row r="16" spans="1:17" s="2" customFormat="1" ht="20.25">
      <c r="A16" s="1"/>
      <c r="B16" s="18" t="s">
        <v>254</v>
      </c>
      <c r="C16" s="18" t="s">
        <v>255</v>
      </c>
      <c r="D16" s="48" t="s">
        <v>256</v>
      </c>
      <c r="E16" s="17" t="s">
        <v>257</v>
      </c>
      <c r="F16" s="50">
        <f>G16+J16</f>
        <v>640</v>
      </c>
      <c r="G16" s="50">
        <v>640</v>
      </c>
      <c r="H16" s="51"/>
      <c r="I16" s="51"/>
      <c r="J16" s="50"/>
      <c r="K16" s="50">
        <f>L16+O16</f>
        <v>290</v>
      </c>
      <c r="L16" s="51"/>
      <c r="M16" s="51"/>
      <c r="N16" s="51"/>
      <c r="O16" s="50">
        <f>P16</f>
        <v>290</v>
      </c>
      <c r="P16" s="50">
        <v>290</v>
      </c>
      <c r="Q16" s="50">
        <f>F16+K16</f>
        <v>930</v>
      </c>
    </row>
    <row r="17" spans="1:17" s="112" customFormat="1" ht="18.75">
      <c r="A17" s="110"/>
      <c r="B17" s="39" t="s">
        <v>574</v>
      </c>
      <c r="C17" s="39" t="s">
        <v>575</v>
      </c>
      <c r="D17" s="111"/>
      <c r="E17" s="34" t="s">
        <v>576</v>
      </c>
      <c r="F17" s="54">
        <f aca="true" t="shared" si="5" ref="F17:Q17">F18</f>
        <v>30</v>
      </c>
      <c r="G17" s="54">
        <f t="shared" si="5"/>
        <v>30</v>
      </c>
      <c r="H17" s="54">
        <f t="shared" si="5"/>
        <v>0</v>
      </c>
      <c r="I17" s="54">
        <f t="shared" si="5"/>
        <v>0</v>
      </c>
      <c r="J17" s="54">
        <f t="shared" si="5"/>
        <v>0</v>
      </c>
      <c r="K17" s="54">
        <f t="shared" si="5"/>
        <v>0</v>
      </c>
      <c r="L17" s="54">
        <f t="shared" si="5"/>
        <v>0</v>
      </c>
      <c r="M17" s="54">
        <f t="shared" si="5"/>
        <v>0</v>
      </c>
      <c r="N17" s="54">
        <f t="shared" si="5"/>
        <v>0</v>
      </c>
      <c r="O17" s="54">
        <f t="shared" si="5"/>
        <v>0</v>
      </c>
      <c r="P17" s="54">
        <f t="shared" si="5"/>
        <v>0</v>
      </c>
      <c r="Q17" s="54">
        <f t="shared" si="5"/>
        <v>30</v>
      </c>
    </row>
    <row r="18" spans="1:17" s="2" customFormat="1" ht="37.5">
      <c r="A18" s="1"/>
      <c r="B18" s="24" t="s">
        <v>523</v>
      </c>
      <c r="C18" s="24" t="s">
        <v>682</v>
      </c>
      <c r="D18" s="24" t="s">
        <v>103</v>
      </c>
      <c r="E18" s="19" t="s">
        <v>577</v>
      </c>
      <c r="F18" s="50">
        <f>G18+J18</f>
        <v>30</v>
      </c>
      <c r="G18" s="50">
        <v>30</v>
      </c>
      <c r="H18" s="51"/>
      <c r="I18" s="51"/>
      <c r="J18" s="50"/>
      <c r="K18" s="50">
        <f>L18+O18</f>
        <v>0</v>
      </c>
      <c r="L18" s="51"/>
      <c r="M18" s="51"/>
      <c r="N18" s="51"/>
      <c r="O18" s="50">
        <f>P18</f>
        <v>0</v>
      </c>
      <c r="P18" s="50"/>
      <c r="Q18" s="50">
        <f>F18+K18</f>
        <v>30</v>
      </c>
    </row>
    <row r="19" spans="1:17" s="112" customFormat="1" ht="37.5">
      <c r="A19" s="110"/>
      <c r="B19" s="39" t="s">
        <v>578</v>
      </c>
      <c r="C19" s="39" t="s">
        <v>579</v>
      </c>
      <c r="D19" s="111"/>
      <c r="E19" s="40" t="s">
        <v>580</v>
      </c>
      <c r="F19" s="54">
        <f aca="true" t="shared" si="6" ref="F19:Q19">F20</f>
        <v>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4">
        <f t="shared" si="6"/>
        <v>0</v>
      </c>
      <c r="L19" s="54">
        <f t="shared" si="6"/>
        <v>0</v>
      </c>
      <c r="M19" s="54">
        <f t="shared" si="6"/>
        <v>0</v>
      </c>
      <c r="N19" s="54">
        <f t="shared" si="6"/>
        <v>0</v>
      </c>
      <c r="O19" s="54">
        <f t="shared" si="6"/>
        <v>0</v>
      </c>
      <c r="P19" s="54">
        <f t="shared" si="6"/>
        <v>0</v>
      </c>
      <c r="Q19" s="54">
        <f t="shared" si="6"/>
        <v>0</v>
      </c>
    </row>
    <row r="20" spans="1:17" s="2" customFormat="1" ht="18.75">
      <c r="A20" s="1"/>
      <c r="B20" s="24" t="s">
        <v>299</v>
      </c>
      <c r="C20" s="24" t="s">
        <v>300</v>
      </c>
      <c r="D20" s="113" t="s">
        <v>381</v>
      </c>
      <c r="E20" s="17" t="s">
        <v>382</v>
      </c>
      <c r="F20" s="50">
        <f>G20+J20</f>
        <v>0</v>
      </c>
      <c r="G20" s="50"/>
      <c r="H20" s="51"/>
      <c r="I20" s="51"/>
      <c r="J20" s="51"/>
      <c r="K20" s="51">
        <f>L20+O20</f>
        <v>0</v>
      </c>
      <c r="L20" s="51"/>
      <c r="M20" s="51"/>
      <c r="N20" s="51"/>
      <c r="O20" s="50"/>
      <c r="P20" s="50"/>
      <c r="Q20" s="50">
        <f>F20+K20</f>
        <v>0</v>
      </c>
    </row>
    <row r="21" spans="1:17" s="2" customFormat="1" ht="40.5">
      <c r="A21" s="1"/>
      <c r="B21" s="24" t="s">
        <v>33</v>
      </c>
      <c r="C21" s="18" t="s">
        <v>8</v>
      </c>
      <c r="D21" s="48" t="s">
        <v>103</v>
      </c>
      <c r="E21" s="32" t="s">
        <v>32</v>
      </c>
      <c r="F21" s="50">
        <f aca="true" t="shared" si="7" ref="F21:Q21">F22</f>
        <v>1620</v>
      </c>
      <c r="G21" s="50">
        <f t="shared" si="7"/>
        <v>1620</v>
      </c>
      <c r="H21" s="50">
        <f t="shared" si="7"/>
        <v>0</v>
      </c>
      <c r="I21" s="50">
        <f t="shared" si="7"/>
        <v>0</v>
      </c>
      <c r="J21" s="50">
        <f t="shared" si="7"/>
        <v>0</v>
      </c>
      <c r="K21" s="50">
        <f t="shared" si="7"/>
        <v>0</v>
      </c>
      <c r="L21" s="50">
        <f t="shared" si="7"/>
        <v>0</v>
      </c>
      <c r="M21" s="50">
        <f t="shared" si="7"/>
        <v>0</v>
      </c>
      <c r="N21" s="50">
        <f t="shared" si="7"/>
        <v>0</v>
      </c>
      <c r="O21" s="50">
        <f t="shared" si="7"/>
        <v>0</v>
      </c>
      <c r="P21" s="50">
        <f t="shared" si="7"/>
        <v>0</v>
      </c>
      <c r="Q21" s="50">
        <f t="shared" si="7"/>
        <v>1620</v>
      </c>
    </row>
    <row r="22" spans="1:17" s="2" customFormat="1" ht="40.5">
      <c r="A22" s="1"/>
      <c r="B22" s="114" t="s">
        <v>34</v>
      </c>
      <c r="C22" s="18" t="s">
        <v>9</v>
      </c>
      <c r="D22" s="48" t="s">
        <v>103</v>
      </c>
      <c r="E22" s="32" t="s">
        <v>32</v>
      </c>
      <c r="F22" s="50">
        <f>G22+J22</f>
        <v>1620</v>
      </c>
      <c r="G22" s="50">
        <v>1620</v>
      </c>
      <c r="H22" s="78"/>
      <c r="I22" s="78"/>
      <c r="J22" s="78"/>
      <c r="K22" s="78">
        <f>L22+O22</f>
        <v>0</v>
      </c>
      <c r="L22" s="78"/>
      <c r="M22" s="78"/>
      <c r="N22" s="78"/>
      <c r="O22" s="58">
        <f>P22</f>
        <v>0</v>
      </c>
      <c r="P22" s="58"/>
      <c r="Q22" s="58">
        <f>F22+K22</f>
        <v>1620</v>
      </c>
    </row>
    <row r="23" spans="1:17" s="2" customFormat="1" ht="63" customHeight="1" hidden="1">
      <c r="A23" s="1"/>
      <c r="B23" s="18" t="s">
        <v>737</v>
      </c>
      <c r="C23" s="18" t="s">
        <v>738</v>
      </c>
      <c r="D23" s="18" t="s">
        <v>739</v>
      </c>
      <c r="E23" s="79" t="s">
        <v>708</v>
      </c>
      <c r="F23" s="80">
        <f>G23+J23</f>
        <v>0</v>
      </c>
      <c r="G23" s="58"/>
      <c r="H23" s="78"/>
      <c r="I23" s="78"/>
      <c r="J23" s="78"/>
      <c r="K23" s="78">
        <f>L23+O23</f>
        <v>0</v>
      </c>
      <c r="L23" s="78"/>
      <c r="M23" s="78"/>
      <c r="N23" s="78"/>
      <c r="O23" s="58">
        <f>P23</f>
        <v>0</v>
      </c>
      <c r="P23" s="58"/>
      <c r="Q23" s="58">
        <f>F23+K23</f>
        <v>0</v>
      </c>
    </row>
    <row r="24" spans="1:17" s="2" customFormat="1" ht="49.5" customHeight="1" hidden="1">
      <c r="A24" s="1"/>
      <c r="B24" s="18" t="s">
        <v>673</v>
      </c>
      <c r="C24" s="18" t="s">
        <v>674</v>
      </c>
      <c r="D24" s="48" t="s">
        <v>290</v>
      </c>
      <c r="E24" s="81" t="s">
        <v>675</v>
      </c>
      <c r="F24" s="58">
        <f>G24+J24</f>
        <v>0</v>
      </c>
      <c r="G24" s="58"/>
      <c r="H24" s="78"/>
      <c r="I24" s="78"/>
      <c r="J24" s="78"/>
      <c r="K24" s="58">
        <f>L24+O24</f>
        <v>0</v>
      </c>
      <c r="L24" s="78"/>
      <c r="M24" s="78"/>
      <c r="N24" s="78"/>
      <c r="O24" s="58">
        <f>P24</f>
        <v>0</v>
      </c>
      <c r="P24" s="58"/>
      <c r="Q24" s="58">
        <f>F24+K24</f>
        <v>0</v>
      </c>
    </row>
    <row r="25" spans="1:17" s="2" customFormat="1" ht="40.5" customHeight="1" hidden="1">
      <c r="A25" s="1"/>
      <c r="B25" s="18" t="s">
        <v>676</v>
      </c>
      <c r="C25" s="18" t="s">
        <v>677</v>
      </c>
      <c r="D25" s="48" t="s">
        <v>678</v>
      </c>
      <c r="E25" s="81" t="s">
        <v>679</v>
      </c>
      <c r="F25" s="58">
        <f>G25+J25</f>
        <v>0</v>
      </c>
      <c r="G25" s="58"/>
      <c r="H25" s="78"/>
      <c r="I25" s="78"/>
      <c r="J25" s="78"/>
      <c r="K25" s="58">
        <f>L25+O25</f>
        <v>0</v>
      </c>
      <c r="L25" s="78"/>
      <c r="M25" s="78"/>
      <c r="N25" s="78"/>
      <c r="O25" s="58">
        <f>P25</f>
        <v>0</v>
      </c>
      <c r="P25" s="58"/>
      <c r="Q25" s="58">
        <f>F25+K25</f>
        <v>0</v>
      </c>
    </row>
    <row r="26" spans="1:17" s="2" customFormat="1" ht="20.25">
      <c r="A26" s="1"/>
      <c r="B26" s="29" t="s">
        <v>268</v>
      </c>
      <c r="C26" s="20"/>
      <c r="D26" s="15"/>
      <c r="E26" s="21" t="s">
        <v>108</v>
      </c>
      <c r="F26" s="49">
        <f>F27</f>
        <v>291566.7</v>
      </c>
      <c r="G26" s="49">
        <f>G27</f>
        <v>291566.7</v>
      </c>
      <c r="H26" s="49">
        <f>H27</f>
        <v>192847.90000000002</v>
      </c>
      <c r="I26" s="49">
        <f>I27</f>
        <v>38685.399999999994</v>
      </c>
      <c r="J26" s="49">
        <f>J27</f>
        <v>0</v>
      </c>
      <c r="K26" s="49">
        <f aca="true" t="shared" si="8" ref="K26:Q26">K27</f>
        <v>11288.6</v>
      </c>
      <c r="L26" s="49">
        <f t="shared" si="8"/>
        <v>7029.600000000001</v>
      </c>
      <c r="M26" s="49">
        <f t="shared" si="8"/>
        <v>0</v>
      </c>
      <c r="N26" s="49">
        <f t="shared" si="8"/>
        <v>0</v>
      </c>
      <c r="O26" s="49">
        <f t="shared" si="8"/>
        <v>4259</v>
      </c>
      <c r="P26" s="49">
        <f t="shared" si="8"/>
        <v>4259</v>
      </c>
      <c r="Q26" s="49">
        <f t="shared" si="8"/>
        <v>302855.29999999993</v>
      </c>
    </row>
    <row r="27" spans="1:17" s="2" customFormat="1" ht="20.25">
      <c r="A27" s="1"/>
      <c r="B27" s="29" t="s">
        <v>269</v>
      </c>
      <c r="C27" s="29"/>
      <c r="D27" s="29"/>
      <c r="E27" s="21" t="s">
        <v>108</v>
      </c>
      <c r="F27" s="49">
        <f>F28+F30+F53</f>
        <v>291566.7</v>
      </c>
      <c r="G27" s="49">
        <f>G28+G30+G53</f>
        <v>291566.7</v>
      </c>
      <c r="H27" s="49">
        <f aca="true" t="shared" si="9" ref="H27:Q27">H28+H30+H53</f>
        <v>192847.90000000002</v>
      </c>
      <c r="I27" s="49">
        <f t="shared" si="9"/>
        <v>38685.399999999994</v>
      </c>
      <c r="J27" s="49">
        <f t="shared" si="9"/>
        <v>0</v>
      </c>
      <c r="K27" s="49">
        <f t="shared" si="9"/>
        <v>11288.6</v>
      </c>
      <c r="L27" s="49">
        <f t="shared" si="9"/>
        <v>7029.600000000001</v>
      </c>
      <c r="M27" s="49">
        <f t="shared" si="9"/>
        <v>0</v>
      </c>
      <c r="N27" s="49">
        <f t="shared" si="9"/>
        <v>0</v>
      </c>
      <c r="O27" s="49">
        <f t="shared" si="9"/>
        <v>4259</v>
      </c>
      <c r="P27" s="49">
        <f t="shared" si="9"/>
        <v>4259</v>
      </c>
      <c r="Q27" s="49">
        <f t="shared" si="9"/>
        <v>302855.29999999993</v>
      </c>
    </row>
    <row r="28" spans="1:17" s="2" customFormat="1" ht="20.25">
      <c r="A28" s="1"/>
      <c r="B28" s="29" t="s">
        <v>583</v>
      </c>
      <c r="C28" s="20" t="s">
        <v>152</v>
      </c>
      <c r="D28" s="20"/>
      <c r="E28" s="30" t="s">
        <v>153</v>
      </c>
      <c r="F28" s="49">
        <f aca="true" t="shared" si="10" ref="F28:Q28">F29</f>
        <v>2131.1</v>
      </c>
      <c r="G28" s="49">
        <f t="shared" si="10"/>
        <v>2131.1</v>
      </c>
      <c r="H28" s="49">
        <f t="shared" si="10"/>
        <v>1607.5</v>
      </c>
      <c r="I28" s="49">
        <f t="shared" si="10"/>
        <v>0</v>
      </c>
      <c r="J28" s="49">
        <f t="shared" si="10"/>
        <v>0</v>
      </c>
      <c r="K28" s="49">
        <f t="shared" si="10"/>
        <v>0</v>
      </c>
      <c r="L28" s="49">
        <f t="shared" si="10"/>
        <v>0</v>
      </c>
      <c r="M28" s="49">
        <f t="shared" si="10"/>
        <v>0</v>
      </c>
      <c r="N28" s="49">
        <f t="shared" si="10"/>
        <v>0</v>
      </c>
      <c r="O28" s="49">
        <f t="shared" si="10"/>
        <v>0</v>
      </c>
      <c r="P28" s="49">
        <f t="shared" si="10"/>
        <v>0</v>
      </c>
      <c r="Q28" s="49">
        <f t="shared" si="10"/>
        <v>2131.1</v>
      </c>
    </row>
    <row r="29" spans="1:17" s="2" customFormat="1" ht="65.25" customHeight="1">
      <c r="A29" s="1"/>
      <c r="B29" s="18" t="s">
        <v>270</v>
      </c>
      <c r="C29" s="18" t="s">
        <v>261</v>
      </c>
      <c r="D29" s="46" t="s">
        <v>149</v>
      </c>
      <c r="E29" s="22" t="s">
        <v>262</v>
      </c>
      <c r="F29" s="50">
        <f>G29+J29</f>
        <v>2131.1</v>
      </c>
      <c r="G29" s="50">
        <v>2131.1</v>
      </c>
      <c r="H29" s="50">
        <v>1607.5</v>
      </c>
      <c r="I29" s="50"/>
      <c r="J29" s="50"/>
      <c r="K29" s="50">
        <f>L29+O29</f>
        <v>0</v>
      </c>
      <c r="L29" s="50"/>
      <c r="M29" s="50"/>
      <c r="N29" s="50"/>
      <c r="O29" s="50"/>
      <c r="P29" s="50"/>
      <c r="Q29" s="50">
        <f>F29+K29</f>
        <v>2131.1</v>
      </c>
    </row>
    <row r="30" spans="1:17" s="2" customFormat="1" ht="22.5" customHeight="1">
      <c r="A30" s="1"/>
      <c r="B30" s="29" t="s">
        <v>584</v>
      </c>
      <c r="C30" s="29" t="s">
        <v>585</v>
      </c>
      <c r="D30" s="47"/>
      <c r="E30" s="21" t="s">
        <v>586</v>
      </c>
      <c r="F30" s="49">
        <f aca="true" t="shared" si="11" ref="F30:Q30">F32+F33+F38+F41+F45+F46+F47</f>
        <v>289435.60000000003</v>
      </c>
      <c r="G30" s="49">
        <f t="shared" si="11"/>
        <v>289435.60000000003</v>
      </c>
      <c r="H30" s="49">
        <f t="shared" si="11"/>
        <v>191240.40000000002</v>
      </c>
      <c r="I30" s="49">
        <f t="shared" si="11"/>
        <v>38685.399999999994</v>
      </c>
      <c r="J30" s="49">
        <f t="shared" si="11"/>
        <v>0</v>
      </c>
      <c r="K30" s="49">
        <f t="shared" si="11"/>
        <v>8846</v>
      </c>
      <c r="L30" s="49">
        <f t="shared" si="11"/>
        <v>7029.600000000001</v>
      </c>
      <c r="M30" s="49">
        <f t="shared" si="11"/>
        <v>0</v>
      </c>
      <c r="N30" s="49">
        <f t="shared" si="11"/>
        <v>0</v>
      </c>
      <c r="O30" s="49">
        <f t="shared" si="11"/>
        <v>1816.3999999999999</v>
      </c>
      <c r="P30" s="49">
        <f t="shared" si="11"/>
        <v>1816.3999999999999</v>
      </c>
      <c r="Q30" s="49">
        <f t="shared" si="11"/>
        <v>298281.6</v>
      </c>
    </row>
    <row r="31" spans="1:17" s="2" customFormat="1" ht="22.5" customHeight="1">
      <c r="A31" s="1"/>
      <c r="B31" s="29"/>
      <c r="C31" s="29"/>
      <c r="D31" s="47"/>
      <c r="E31" s="28" t="s">
        <v>587</v>
      </c>
      <c r="F31" s="54">
        <f aca="true" t="shared" si="12" ref="F31:Q31">F34+F40</f>
        <v>99457.79999999999</v>
      </c>
      <c r="G31" s="54">
        <f t="shared" si="12"/>
        <v>99457.79999999999</v>
      </c>
      <c r="H31" s="54">
        <f t="shared" si="12"/>
        <v>81522.8</v>
      </c>
      <c r="I31" s="54">
        <f t="shared" si="12"/>
        <v>0</v>
      </c>
      <c r="J31" s="54">
        <f t="shared" si="12"/>
        <v>0</v>
      </c>
      <c r="K31" s="54">
        <f t="shared" si="12"/>
        <v>0</v>
      </c>
      <c r="L31" s="54">
        <f t="shared" si="12"/>
        <v>0</v>
      </c>
      <c r="M31" s="54">
        <f t="shared" si="12"/>
        <v>0</v>
      </c>
      <c r="N31" s="54">
        <f t="shared" si="12"/>
        <v>0</v>
      </c>
      <c r="O31" s="54">
        <f t="shared" si="12"/>
        <v>0</v>
      </c>
      <c r="P31" s="54">
        <f t="shared" si="12"/>
        <v>0</v>
      </c>
      <c r="Q31" s="54">
        <f t="shared" si="12"/>
        <v>99457.79999999999</v>
      </c>
    </row>
    <row r="32" spans="1:17" s="2" customFormat="1" ht="20.25">
      <c r="A32" s="1"/>
      <c r="B32" s="18" t="s">
        <v>271</v>
      </c>
      <c r="C32" s="18" t="s">
        <v>111</v>
      </c>
      <c r="D32" s="46" t="s">
        <v>112</v>
      </c>
      <c r="E32" s="22" t="s">
        <v>116</v>
      </c>
      <c r="F32" s="50">
        <f aca="true" t="shared" si="13" ref="F32:F41">G32+J32</f>
        <v>98607.9</v>
      </c>
      <c r="G32" s="50">
        <v>98607.9</v>
      </c>
      <c r="H32" s="50">
        <v>64245.9</v>
      </c>
      <c r="I32" s="50">
        <v>14476.7</v>
      </c>
      <c r="J32" s="50"/>
      <c r="K32" s="50">
        <f aca="true" t="shared" si="14" ref="K32:K41">L32+O32</f>
        <v>4535.1</v>
      </c>
      <c r="L32" s="50">
        <v>4490.1</v>
      </c>
      <c r="M32" s="50"/>
      <c r="N32" s="50"/>
      <c r="O32" s="50">
        <v>45</v>
      </c>
      <c r="P32" s="50">
        <v>45</v>
      </c>
      <c r="Q32" s="50">
        <f>F32+K32</f>
        <v>103143</v>
      </c>
    </row>
    <row r="33" spans="1:17" s="2" customFormat="1" ht="93.75">
      <c r="A33" s="1"/>
      <c r="B33" s="18" t="s">
        <v>272</v>
      </c>
      <c r="C33" s="18" t="s">
        <v>113</v>
      </c>
      <c r="D33" s="46" t="s">
        <v>114</v>
      </c>
      <c r="E33" s="22" t="s">
        <v>604</v>
      </c>
      <c r="F33" s="50">
        <f t="shared" si="13"/>
        <v>166015.6</v>
      </c>
      <c r="G33" s="50">
        <v>166015.6</v>
      </c>
      <c r="H33" s="50">
        <v>111268.2</v>
      </c>
      <c r="I33" s="50">
        <v>20794.1</v>
      </c>
      <c r="J33" s="50"/>
      <c r="K33" s="50">
        <f t="shared" si="14"/>
        <v>3531.8999999999996</v>
      </c>
      <c r="L33" s="50">
        <v>2101.1</v>
      </c>
      <c r="M33" s="50"/>
      <c r="N33" s="50"/>
      <c r="O33" s="50">
        <v>1430.8</v>
      </c>
      <c r="P33" s="50">
        <v>1430.8</v>
      </c>
      <c r="Q33" s="50">
        <f>F33+K33</f>
        <v>169547.5</v>
      </c>
    </row>
    <row r="34" spans="1:17" s="2" customFormat="1" ht="37.5">
      <c r="A34" s="1"/>
      <c r="B34" s="18"/>
      <c r="C34" s="15"/>
      <c r="D34" s="82"/>
      <c r="E34" s="22" t="s">
        <v>312</v>
      </c>
      <c r="F34" s="50">
        <f t="shared" si="13"/>
        <v>95441.9</v>
      </c>
      <c r="G34" s="50">
        <v>95441.9</v>
      </c>
      <c r="H34" s="50">
        <v>78231.1</v>
      </c>
      <c r="I34" s="50"/>
      <c r="J34" s="50"/>
      <c r="K34" s="50">
        <f t="shared" si="14"/>
        <v>0</v>
      </c>
      <c r="L34" s="50"/>
      <c r="M34" s="50"/>
      <c r="N34" s="50"/>
      <c r="O34" s="50"/>
      <c r="P34" s="50"/>
      <c r="Q34" s="50">
        <f>F34+K34</f>
        <v>95441.9</v>
      </c>
    </row>
    <row r="35" spans="1:17" s="2" customFormat="1" ht="37.5" hidden="1">
      <c r="A35" s="216" t="s">
        <v>313</v>
      </c>
      <c r="B35" s="204" t="s">
        <v>313</v>
      </c>
      <c r="C35" s="204" t="s">
        <v>314</v>
      </c>
      <c r="D35" s="213" t="s">
        <v>114</v>
      </c>
      <c r="E35" s="19" t="s">
        <v>724</v>
      </c>
      <c r="F35" s="50">
        <f t="shared" si="13"/>
        <v>0</v>
      </c>
      <c r="G35" s="52"/>
      <c r="H35" s="52"/>
      <c r="I35" s="52"/>
      <c r="J35" s="52"/>
      <c r="K35" s="50">
        <f t="shared" si="14"/>
        <v>0</v>
      </c>
      <c r="L35" s="52"/>
      <c r="M35" s="52"/>
      <c r="N35" s="52"/>
      <c r="O35" s="52"/>
      <c r="P35" s="52"/>
      <c r="Q35" s="52">
        <f>F35+K35</f>
        <v>0</v>
      </c>
    </row>
    <row r="36" spans="1:17" s="2" customFormat="1" ht="18.75" hidden="1">
      <c r="A36" s="216"/>
      <c r="B36" s="204"/>
      <c r="C36" s="204"/>
      <c r="D36" s="213"/>
      <c r="E36" s="25" t="s">
        <v>725</v>
      </c>
      <c r="F36" s="50">
        <f t="shared" si="13"/>
        <v>0</v>
      </c>
      <c r="G36" s="52"/>
      <c r="H36" s="52"/>
      <c r="I36" s="52"/>
      <c r="J36" s="52"/>
      <c r="K36" s="50">
        <f t="shared" si="14"/>
        <v>0</v>
      </c>
      <c r="L36" s="52"/>
      <c r="M36" s="52"/>
      <c r="N36" s="52"/>
      <c r="O36" s="52"/>
      <c r="P36" s="52"/>
      <c r="Q36" s="52"/>
    </row>
    <row r="37" spans="1:17" s="2" customFormat="1" ht="18.75" hidden="1">
      <c r="A37" s="216"/>
      <c r="B37" s="204"/>
      <c r="C37" s="204"/>
      <c r="D37" s="213"/>
      <c r="E37" s="25" t="s">
        <v>331</v>
      </c>
      <c r="F37" s="50">
        <f t="shared" si="13"/>
        <v>0</v>
      </c>
      <c r="G37" s="53"/>
      <c r="H37" s="53"/>
      <c r="I37" s="53"/>
      <c r="J37" s="53"/>
      <c r="K37" s="50">
        <f t="shared" si="14"/>
        <v>0</v>
      </c>
      <c r="L37" s="53"/>
      <c r="M37" s="53"/>
      <c r="N37" s="53"/>
      <c r="O37" s="53"/>
      <c r="P37" s="53"/>
      <c r="Q37" s="53">
        <f>F37+K37</f>
        <v>0</v>
      </c>
    </row>
    <row r="38" spans="1:17" s="2" customFormat="1" ht="57" customHeight="1">
      <c r="A38" s="216" t="s">
        <v>667</v>
      </c>
      <c r="B38" s="204" t="s">
        <v>273</v>
      </c>
      <c r="C38" s="204" t="s">
        <v>314</v>
      </c>
      <c r="D38" s="213" t="s">
        <v>668</v>
      </c>
      <c r="E38" s="19" t="s">
        <v>14</v>
      </c>
      <c r="F38" s="50">
        <f t="shared" si="13"/>
        <v>10615</v>
      </c>
      <c r="G38" s="52">
        <v>10615</v>
      </c>
      <c r="H38" s="52">
        <v>6370.1</v>
      </c>
      <c r="I38" s="52">
        <v>1989.7</v>
      </c>
      <c r="J38" s="52"/>
      <c r="K38" s="50">
        <f t="shared" si="14"/>
        <v>40.6</v>
      </c>
      <c r="L38" s="52">
        <v>40.6</v>
      </c>
      <c r="M38" s="52"/>
      <c r="N38" s="52"/>
      <c r="O38" s="52"/>
      <c r="P38" s="52"/>
      <c r="Q38" s="52">
        <f>F38+K38</f>
        <v>10655.6</v>
      </c>
    </row>
    <row r="39" spans="1:17" s="2" customFormat="1" ht="18.75">
      <c r="A39" s="216"/>
      <c r="B39" s="204"/>
      <c r="C39" s="204"/>
      <c r="D39" s="213"/>
      <c r="E39" s="25" t="s">
        <v>725</v>
      </c>
      <c r="F39" s="50">
        <f t="shared" si="13"/>
        <v>0</v>
      </c>
      <c r="G39" s="52"/>
      <c r="H39" s="52"/>
      <c r="I39" s="52"/>
      <c r="J39" s="52"/>
      <c r="K39" s="50">
        <f t="shared" si="14"/>
        <v>0</v>
      </c>
      <c r="L39" s="52"/>
      <c r="M39" s="52"/>
      <c r="N39" s="52"/>
      <c r="O39" s="52"/>
      <c r="P39" s="52"/>
      <c r="Q39" s="52"/>
    </row>
    <row r="40" spans="1:17" s="2" customFormat="1" ht="18.75">
      <c r="A40" s="216"/>
      <c r="B40" s="204"/>
      <c r="C40" s="204"/>
      <c r="D40" s="213"/>
      <c r="E40" s="25" t="s">
        <v>331</v>
      </c>
      <c r="F40" s="50">
        <f t="shared" si="13"/>
        <v>4015.9</v>
      </c>
      <c r="G40" s="52">
        <v>4015.9</v>
      </c>
      <c r="H40" s="52">
        <v>3291.7</v>
      </c>
      <c r="I40" s="53"/>
      <c r="J40" s="53"/>
      <c r="K40" s="50">
        <f t="shared" si="14"/>
        <v>0</v>
      </c>
      <c r="L40" s="53"/>
      <c r="M40" s="53"/>
      <c r="N40" s="53"/>
      <c r="O40" s="53"/>
      <c r="P40" s="53"/>
      <c r="Q40" s="52">
        <f>F40+K40</f>
        <v>4015.9</v>
      </c>
    </row>
    <row r="41" spans="1:17" s="2" customFormat="1" ht="56.25">
      <c r="A41" s="1"/>
      <c r="B41" s="18" t="s">
        <v>383</v>
      </c>
      <c r="C41" s="18" t="s">
        <v>15</v>
      </c>
      <c r="D41" s="46" t="s">
        <v>16</v>
      </c>
      <c r="E41" s="22" t="s">
        <v>51</v>
      </c>
      <c r="F41" s="50">
        <f t="shared" si="13"/>
        <v>7542.4</v>
      </c>
      <c r="G41" s="50">
        <v>7542.4</v>
      </c>
      <c r="H41" s="50">
        <v>4435</v>
      </c>
      <c r="I41" s="50">
        <v>1249.7</v>
      </c>
      <c r="J41" s="50"/>
      <c r="K41" s="50">
        <f t="shared" si="14"/>
        <v>547.8</v>
      </c>
      <c r="L41" s="50">
        <v>397.8</v>
      </c>
      <c r="M41" s="50"/>
      <c r="N41" s="50"/>
      <c r="O41" s="50">
        <v>150</v>
      </c>
      <c r="P41" s="50">
        <v>150</v>
      </c>
      <c r="Q41" s="50">
        <f>F41+K41</f>
        <v>8090.2</v>
      </c>
    </row>
    <row r="42" spans="1:17" s="2" customFormat="1" ht="37.5" hidden="1">
      <c r="A42" s="216" t="s">
        <v>52</v>
      </c>
      <c r="B42" s="204" t="s">
        <v>52</v>
      </c>
      <c r="C42" s="204" t="s">
        <v>53</v>
      </c>
      <c r="D42" s="213" t="s">
        <v>54</v>
      </c>
      <c r="E42" s="19" t="s">
        <v>55</v>
      </c>
      <c r="F42" s="50"/>
      <c r="G42" s="52"/>
      <c r="H42" s="52"/>
      <c r="I42" s="52"/>
      <c r="J42" s="52"/>
      <c r="K42" s="50"/>
      <c r="L42" s="52"/>
      <c r="M42" s="52"/>
      <c r="N42" s="52"/>
      <c r="O42" s="52"/>
      <c r="P42" s="52"/>
      <c r="Q42" s="52"/>
    </row>
    <row r="43" spans="1:17" s="2" customFormat="1" ht="18.75" hidden="1">
      <c r="A43" s="216"/>
      <c r="B43" s="204"/>
      <c r="C43" s="204"/>
      <c r="D43" s="213"/>
      <c r="E43" s="25" t="s">
        <v>725</v>
      </c>
      <c r="F43" s="50">
        <f>G43+J43</f>
        <v>0</v>
      </c>
      <c r="G43" s="52"/>
      <c r="H43" s="52"/>
      <c r="I43" s="52"/>
      <c r="J43" s="52"/>
      <c r="K43" s="50">
        <f>L43+O43</f>
        <v>0</v>
      </c>
      <c r="L43" s="52"/>
      <c r="M43" s="52"/>
      <c r="N43" s="52"/>
      <c r="O43" s="52"/>
      <c r="P43" s="52"/>
      <c r="Q43" s="52"/>
    </row>
    <row r="44" spans="1:17" s="2" customFormat="1" ht="18.75" hidden="1">
      <c r="A44" s="216"/>
      <c r="B44" s="204"/>
      <c r="C44" s="204"/>
      <c r="D44" s="213"/>
      <c r="E44" s="25" t="s">
        <v>331</v>
      </c>
      <c r="F44" s="50">
        <f>G44+J44</f>
        <v>0</v>
      </c>
      <c r="G44" s="52"/>
      <c r="H44" s="52"/>
      <c r="I44" s="52"/>
      <c r="J44" s="52"/>
      <c r="K44" s="50">
        <f>L44+O44</f>
        <v>0</v>
      </c>
      <c r="L44" s="52"/>
      <c r="M44" s="52"/>
      <c r="N44" s="52"/>
      <c r="O44" s="52"/>
      <c r="P44" s="52"/>
      <c r="Q44" s="52">
        <f>F44+K44</f>
        <v>0</v>
      </c>
    </row>
    <row r="45" spans="1:17" s="2" customFormat="1" ht="47.25" customHeight="1">
      <c r="A45" s="23" t="s">
        <v>56</v>
      </c>
      <c r="B45" s="18" t="s">
        <v>118</v>
      </c>
      <c r="C45" s="18" t="s">
        <v>119</v>
      </c>
      <c r="D45" s="24" t="s">
        <v>57</v>
      </c>
      <c r="E45" s="19" t="s">
        <v>117</v>
      </c>
      <c r="F45" s="50">
        <f>G45+J45</f>
        <v>84</v>
      </c>
      <c r="G45" s="52">
        <v>84</v>
      </c>
      <c r="H45" s="52"/>
      <c r="I45" s="52"/>
      <c r="J45" s="52"/>
      <c r="K45" s="50">
        <f>L45+O45</f>
        <v>0</v>
      </c>
      <c r="L45" s="52"/>
      <c r="M45" s="52"/>
      <c r="N45" s="52"/>
      <c r="O45" s="52"/>
      <c r="P45" s="52"/>
      <c r="Q45" s="52">
        <f>F45+K45</f>
        <v>84</v>
      </c>
    </row>
    <row r="46" spans="1:17" s="2" customFormat="1" ht="40.5" customHeight="1">
      <c r="A46" s="23" t="s">
        <v>58</v>
      </c>
      <c r="B46" s="18" t="s">
        <v>274</v>
      </c>
      <c r="C46" s="18" t="s">
        <v>304</v>
      </c>
      <c r="D46" s="24" t="s">
        <v>59</v>
      </c>
      <c r="E46" s="19" t="s">
        <v>120</v>
      </c>
      <c r="F46" s="50">
        <f>G46+J46</f>
        <v>1822.9</v>
      </c>
      <c r="G46" s="52">
        <v>1822.9</v>
      </c>
      <c r="H46" s="52">
        <v>1334.2</v>
      </c>
      <c r="I46" s="52">
        <v>87.7</v>
      </c>
      <c r="J46" s="52"/>
      <c r="K46" s="50">
        <f>L46+O46</f>
        <v>190.6</v>
      </c>
      <c r="L46" s="52"/>
      <c r="M46" s="52"/>
      <c r="N46" s="52"/>
      <c r="O46" s="52">
        <v>190.6</v>
      </c>
      <c r="P46" s="52">
        <v>190.6</v>
      </c>
      <c r="Q46" s="52">
        <f>F46+K46</f>
        <v>2013.5</v>
      </c>
    </row>
    <row r="47" spans="1:17" s="2" customFormat="1" ht="29.25" customHeight="1">
      <c r="A47" s="23"/>
      <c r="B47" s="18" t="s">
        <v>384</v>
      </c>
      <c r="C47" s="18" t="s">
        <v>385</v>
      </c>
      <c r="D47" s="24"/>
      <c r="E47" s="19" t="s">
        <v>386</v>
      </c>
      <c r="F47" s="50">
        <f aca="true" t="shared" si="15" ref="F47:Q47">F48+F49+F50</f>
        <v>4747.799999999999</v>
      </c>
      <c r="G47" s="50">
        <f t="shared" si="15"/>
        <v>4747.799999999999</v>
      </c>
      <c r="H47" s="50">
        <f t="shared" si="15"/>
        <v>3587</v>
      </c>
      <c r="I47" s="50">
        <f t="shared" si="15"/>
        <v>87.5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4747.799999999999</v>
      </c>
    </row>
    <row r="48" spans="1:17" s="2" customFormat="1" ht="51" customHeight="1">
      <c r="A48" s="23" t="s">
        <v>19</v>
      </c>
      <c r="B48" s="114" t="s">
        <v>524</v>
      </c>
      <c r="C48" s="115" t="s">
        <v>387</v>
      </c>
      <c r="D48" s="115" t="s">
        <v>59</v>
      </c>
      <c r="E48" s="25" t="s">
        <v>388</v>
      </c>
      <c r="F48" s="50">
        <f>G48+J48</f>
        <v>3441.3</v>
      </c>
      <c r="G48" s="52">
        <v>3441.3</v>
      </c>
      <c r="H48" s="52">
        <v>2608.8</v>
      </c>
      <c r="I48" s="52">
        <v>87.5</v>
      </c>
      <c r="J48" s="52"/>
      <c r="K48" s="50">
        <f>L48+O48</f>
        <v>0</v>
      </c>
      <c r="L48" s="52"/>
      <c r="M48" s="52"/>
      <c r="N48" s="52"/>
      <c r="O48" s="52"/>
      <c r="P48" s="52"/>
      <c r="Q48" s="52">
        <f>F48+K48</f>
        <v>3441.3</v>
      </c>
    </row>
    <row r="49" spans="1:17" s="2" customFormat="1" ht="57" customHeight="1">
      <c r="A49" s="23" t="s">
        <v>134</v>
      </c>
      <c r="B49" s="114" t="s">
        <v>525</v>
      </c>
      <c r="C49" s="115" t="s">
        <v>389</v>
      </c>
      <c r="D49" s="115" t="s">
        <v>59</v>
      </c>
      <c r="E49" s="25" t="s">
        <v>390</v>
      </c>
      <c r="F49" s="50">
        <f>G49+J49</f>
        <v>1234.1</v>
      </c>
      <c r="G49" s="52">
        <v>1234.1</v>
      </c>
      <c r="H49" s="52">
        <v>978.2</v>
      </c>
      <c r="I49" s="52"/>
      <c r="J49" s="52"/>
      <c r="K49" s="50">
        <f>L49+O49</f>
        <v>0</v>
      </c>
      <c r="L49" s="52"/>
      <c r="M49" s="52"/>
      <c r="N49" s="52"/>
      <c r="O49" s="52"/>
      <c r="P49" s="52"/>
      <c r="Q49" s="52">
        <f>F49+K49</f>
        <v>1234.1</v>
      </c>
    </row>
    <row r="50" spans="1:17" s="2" customFormat="1" ht="81.75" customHeight="1">
      <c r="A50" s="23" t="s">
        <v>134</v>
      </c>
      <c r="B50" s="114" t="s">
        <v>525</v>
      </c>
      <c r="C50" s="115" t="s">
        <v>389</v>
      </c>
      <c r="D50" s="115" t="s">
        <v>59</v>
      </c>
      <c r="E50" s="25" t="s">
        <v>603</v>
      </c>
      <c r="F50" s="50">
        <f>G50+J50</f>
        <v>72.4</v>
      </c>
      <c r="G50" s="52">
        <v>72.4</v>
      </c>
      <c r="H50" s="52"/>
      <c r="I50" s="52"/>
      <c r="J50" s="52"/>
      <c r="K50" s="50">
        <f>L50+O50</f>
        <v>0</v>
      </c>
      <c r="L50" s="52"/>
      <c r="M50" s="52"/>
      <c r="N50" s="52"/>
      <c r="O50" s="52"/>
      <c r="P50" s="52"/>
      <c r="Q50" s="52">
        <f>F50+K50</f>
        <v>72.4</v>
      </c>
    </row>
    <row r="51" spans="1:17" s="2" customFormat="1" ht="47.25" customHeight="1" hidden="1">
      <c r="A51" s="61"/>
      <c r="B51" s="18" t="s">
        <v>275</v>
      </c>
      <c r="C51" s="18" t="s">
        <v>102</v>
      </c>
      <c r="D51" s="46" t="s">
        <v>103</v>
      </c>
      <c r="E51" s="19" t="s">
        <v>104</v>
      </c>
      <c r="F51" s="50">
        <f>G51+J51</f>
        <v>0</v>
      </c>
      <c r="G51" s="52"/>
      <c r="H51" s="52"/>
      <c r="I51" s="52"/>
      <c r="J51" s="52"/>
      <c r="K51" s="50">
        <f>L51+O51</f>
        <v>0</v>
      </c>
      <c r="L51" s="52"/>
      <c r="M51" s="52"/>
      <c r="N51" s="52"/>
      <c r="O51" s="52"/>
      <c r="P51" s="52"/>
      <c r="Q51" s="52">
        <f>F51+K51</f>
        <v>0</v>
      </c>
    </row>
    <row r="52" spans="1:17" s="2" customFormat="1" ht="40.5" hidden="1">
      <c r="A52" s="1"/>
      <c r="B52" s="18" t="s">
        <v>669</v>
      </c>
      <c r="C52" s="18" t="s">
        <v>102</v>
      </c>
      <c r="D52" s="62" t="s">
        <v>103</v>
      </c>
      <c r="E52" s="84" t="s">
        <v>104</v>
      </c>
      <c r="F52" s="58">
        <f>G52+J52</f>
        <v>0</v>
      </c>
      <c r="G52" s="58"/>
      <c r="H52" s="58"/>
      <c r="I52" s="58"/>
      <c r="J52" s="60"/>
      <c r="K52" s="58">
        <f>L52+O52</f>
        <v>0</v>
      </c>
      <c r="L52" s="60"/>
      <c r="M52" s="60"/>
      <c r="N52" s="60"/>
      <c r="O52" s="58"/>
      <c r="P52" s="58"/>
      <c r="Q52" s="50">
        <f>F52+K52</f>
        <v>0</v>
      </c>
    </row>
    <row r="53" spans="1:17" s="2" customFormat="1" ht="20.25">
      <c r="A53" s="1"/>
      <c r="B53" s="29" t="s">
        <v>62</v>
      </c>
      <c r="C53" s="29" t="s">
        <v>575</v>
      </c>
      <c r="D53" s="47"/>
      <c r="E53" s="34" t="s">
        <v>576</v>
      </c>
      <c r="F53" s="54">
        <f>G54</f>
        <v>0</v>
      </c>
      <c r="G53" s="54">
        <f>H54</f>
        <v>0</v>
      </c>
      <c r="H53" s="50">
        <f aca="true" t="shared" si="16" ref="G53:Q54">H54</f>
        <v>0</v>
      </c>
      <c r="I53" s="50">
        <f aca="true" t="shared" si="17" ref="I53:Q53">I54</f>
        <v>0</v>
      </c>
      <c r="J53" s="50">
        <f t="shared" si="17"/>
        <v>0</v>
      </c>
      <c r="K53" s="54">
        <f t="shared" si="17"/>
        <v>2442.6</v>
      </c>
      <c r="L53" s="54">
        <f t="shared" si="17"/>
        <v>0</v>
      </c>
      <c r="M53" s="54">
        <f t="shared" si="17"/>
        <v>0</v>
      </c>
      <c r="N53" s="54">
        <f t="shared" si="17"/>
        <v>0</v>
      </c>
      <c r="O53" s="54">
        <f t="shared" si="17"/>
        <v>2442.6</v>
      </c>
      <c r="P53" s="54">
        <f t="shared" si="17"/>
        <v>2442.6</v>
      </c>
      <c r="Q53" s="54">
        <f t="shared" si="17"/>
        <v>2442.6</v>
      </c>
    </row>
    <row r="54" spans="1:17" s="2" customFormat="1" ht="37.5">
      <c r="A54" s="1"/>
      <c r="B54" s="18" t="s">
        <v>624</v>
      </c>
      <c r="C54" s="18" t="s">
        <v>63</v>
      </c>
      <c r="D54" s="62"/>
      <c r="E54" s="17" t="s">
        <v>625</v>
      </c>
      <c r="F54" s="50">
        <f>F55</f>
        <v>0</v>
      </c>
      <c r="G54" s="50">
        <f t="shared" si="16"/>
        <v>0</v>
      </c>
      <c r="H54" s="50">
        <f t="shared" si="16"/>
        <v>0</v>
      </c>
      <c r="I54" s="50">
        <f t="shared" si="16"/>
        <v>0</v>
      </c>
      <c r="J54" s="50">
        <f t="shared" si="16"/>
        <v>0</v>
      </c>
      <c r="K54" s="50">
        <f t="shared" si="16"/>
        <v>2442.6</v>
      </c>
      <c r="L54" s="50">
        <f t="shared" si="16"/>
        <v>0</v>
      </c>
      <c r="M54" s="50">
        <f t="shared" si="16"/>
        <v>0</v>
      </c>
      <c r="N54" s="50">
        <f t="shared" si="16"/>
        <v>0</v>
      </c>
      <c r="O54" s="50">
        <f t="shared" si="16"/>
        <v>2442.6</v>
      </c>
      <c r="P54" s="50">
        <f t="shared" si="16"/>
        <v>2442.6</v>
      </c>
      <c r="Q54" s="50">
        <f t="shared" si="16"/>
        <v>2442.6</v>
      </c>
    </row>
    <row r="55" spans="1:17" s="2" customFormat="1" ht="37.5">
      <c r="A55" s="1"/>
      <c r="B55" s="114" t="s">
        <v>623</v>
      </c>
      <c r="C55" s="118" t="s">
        <v>64</v>
      </c>
      <c r="D55" s="153" t="s">
        <v>678</v>
      </c>
      <c r="E55" s="126" t="s">
        <v>626</v>
      </c>
      <c r="F55" s="50">
        <f>G55+J55</f>
        <v>0</v>
      </c>
      <c r="G55" s="58"/>
      <c r="H55" s="58"/>
      <c r="I55" s="58"/>
      <c r="J55" s="60"/>
      <c r="K55" s="50">
        <f>L55+O55</f>
        <v>2442.6</v>
      </c>
      <c r="L55" s="60"/>
      <c r="M55" s="60"/>
      <c r="N55" s="60"/>
      <c r="O55" s="50">
        <v>2442.6</v>
      </c>
      <c r="P55" s="50">
        <v>2442.6</v>
      </c>
      <c r="Q55" s="52">
        <f>F55+K55</f>
        <v>2442.6</v>
      </c>
    </row>
    <row r="56" spans="1:17" s="2" customFormat="1" ht="49.5" customHeight="1">
      <c r="A56" s="1"/>
      <c r="B56" s="29" t="s">
        <v>276</v>
      </c>
      <c r="C56" s="29"/>
      <c r="D56" s="47"/>
      <c r="E56" s="21" t="s">
        <v>747</v>
      </c>
      <c r="F56" s="49">
        <f aca="true" t="shared" si="18" ref="F56:Q56">F57</f>
        <v>176231.19999999998</v>
      </c>
      <c r="G56" s="49">
        <f t="shared" si="18"/>
        <v>176231.19999999998</v>
      </c>
      <c r="H56" s="49">
        <f t="shared" si="18"/>
        <v>897.5</v>
      </c>
      <c r="I56" s="49">
        <f t="shared" si="18"/>
        <v>0</v>
      </c>
      <c r="J56" s="49">
        <f t="shared" si="18"/>
        <v>0</v>
      </c>
      <c r="K56" s="49">
        <f t="shared" si="18"/>
        <v>9550.800000000001</v>
      </c>
      <c r="L56" s="49">
        <f t="shared" si="18"/>
        <v>6081.400000000001</v>
      </c>
      <c r="M56" s="49">
        <f t="shared" si="18"/>
        <v>0</v>
      </c>
      <c r="N56" s="49">
        <f t="shared" si="18"/>
        <v>0</v>
      </c>
      <c r="O56" s="49">
        <f t="shared" si="18"/>
        <v>3469.4</v>
      </c>
      <c r="P56" s="49">
        <f t="shared" si="18"/>
        <v>3469.4</v>
      </c>
      <c r="Q56" s="49">
        <f t="shared" si="18"/>
        <v>185781.99999999997</v>
      </c>
    </row>
    <row r="57" spans="1:17" s="2" customFormat="1" ht="45.75" customHeight="1">
      <c r="A57" s="1"/>
      <c r="B57" s="29" t="s">
        <v>277</v>
      </c>
      <c r="C57" s="18"/>
      <c r="D57" s="18"/>
      <c r="E57" s="21" t="s">
        <v>747</v>
      </c>
      <c r="F57" s="49">
        <f>F58+F60+F100</f>
        <v>176231.19999999998</v>
      </c>
      <c r="G57" s="49">
        <f>G58+G60+G100+G102</f>
        <v>176231.19999999998</v>
      </c>
      <c r="H57" s="49">
        <f aca="true" t="shared" si="19" ref="H57:Q57">H58+H60+H100+H102</f>
        <v>897.5</v>
      </c>
      <c r="I57" s="49">
        <f t="shared" si="19"/>
        <v>0</v>
      </c>
      <c r="J57" s="49">
        <f t="shared" si="19"/>
        <v>0</v>
      </c>
      <c r="K57" s="49">
        <f t="shared" si="19"/>
        <v>9550.800000000001</v>
      </c>
      <c r="L57" s="49">
        <f t="shared" si="19"/>
        <v>6081.400000000001</v>
      </c>
      <c r="M57" s="49">
        <f t="shared" si="19"/>
        <v>0</v>
      </c>
      <c r="N57" s="49">
        <f t="shared" si="19"/>
        <v>0</v>
      </c>
      <c r="O57" s="49">
        <f t="shared" si="19"/>
        <v>3469.4</v>
      </c>
      <c r="P57" s="49">
        <f t="shared" si="19"/>
        <v>3469.4</v>
      </c>
      <c r="Q57" s="49">
        <f t="shared" si="19"/>
        <v>185781.99999999997</v>
      </c>
    </row>
    <row r="58" spans="1:17" s="2" customFormat="1" ht="21" customHeight="1">
      <c r="A58" s="1"/>
      <c r="B58" s="29" t="s">
        <v>588</v>
      </c>
      <c r="C58" s="20" t="s">
        <v>152</v>
      </c>
      <c r="D58" s="20"/>
      <c r="E58" s="30" t="s">
        <v>153</v>
      </c>
      <c r="F58" s="49">
        <f aca="true" t="shared" si="20" ref="F58:Q58">F59</f>
        <v>1129.8</v>
      </c>
      <c r="G58" s="49">
        <f t="shared" si="20"/>
        <v>1129.8</v>
      </c>
      <c r="H58" s="49">
        <f t="shared" si="20"/>
        <v>897.5</v>
      </c>
      <c r="I58" s="49">
        <f t="shared" si="20"/>
        <v>0</v>
      </c>
      <c r="J58" s="49">
        <f t="shared" si="20"/>
        <v>0</v>
      </c>
      <c r="K58" s="49">
        <f t="shared" si="20"/>
        <v>0</v>
      </c>
      <c r="L58" s="49">
        <f t="shared" si="20"/>
        <v>0</v>
      </c>
      <c r="M58" s="49">
        <f t="shared" si="20"/>
        <v>0</v>
      </c>
      <c r="N58" s="49">
        <f t="shared" si="20"/>
        <v>0</v>
      </c>
      <c r="O58" s="49">
        <f t="shared" si="20"/>
        <v>0</v>
      </c>
      <c r="P58" s="49">
        <f t="shared" si="20"/>
        <v>0</v>
      </c>
      <c r="Q58" s="49">
        <f t="shared" si="20"/>
        <v>1129.8</v>
      </c>
    </row>
    <row r="59" spans="1:17" s="2" customFormat="1" ht="56.25">
      <c r="A59" s="1"/>
      <c r="B59" s="24" t="s">
        <v>278</v>
      </c>
      <c r="C59" s="24" t="s">
        <v>261</v>
      </c>
      <c r="D59" s="46" t="s">
        <v>149</v>
      </c>
      <c r="E59" s="22" t="s">
        <v>262</v>
      </c>
      <c r="F59" s="50">
        <f>G59+J59</f>
        <v>1129.8</v>
      </c>
      <c r="G59" s="50">
        <v>1129.8</v>
      </c>
      <c r="H59" s="50">
        <v>897.5</v>
      </c>
      <c r="I59" s="50"/>
      <c r="J59" s="50"/>
      <c r="K59" s="50">
        <f>L59+O59</f>
        <v>0</v>
      </c>
      <c r="L59" s="50"/>
      <c r="M59" s="50"/>
      <c r="N59" s="50"/>
      <c r="O59" s="50"/>
      <c r="P59" s="50"/>
      <c r="Q59" s="50">
        <f>F59+K59</f>
        <v>1129.8</v>
      </c>
    </row>
    <row r="60" spans="1:17" s="117" customFormat="1" ht="24" customHeight="1">
      <c r="A60" s="116"/>
      <c r="B60" s="29" t="s">
        <v>589</v>
      </c>
      <c r="C60" s="29" t="s">
        <v>590</v>
      </c>
      <c r="D60" s="47"/>
      <c r="E60" s="21" t="s">
        <v>748</v>
      </c>
      <c r="F60" s="49">
        <f aca="true" t="shared" si="21" ref="F60:Q60">F61+F64+F70+F73+F76+F80+F83</f>
        <v>174976.4</v>
      </c>
      <c r="G60" s="49">
        <f t="shared" si="21"/>
        <v>174976.4</v>
      </c>
      <c r="H60" s="49">
        <f t="shared" si="21"/>
        <v>0</v>
      </c>
      <c r="I60" s="49">
        <f t="shared" si="21"/>
        <v>0</v>
      </c>
      <c r="J60" s="49">
        <f t="shared" si="21"/>
        <v>0</v>
      </c>
      <c r="K60" s="49">
        <f t="shared" si="21"/>
        <v>6417.400000000001</v>
      </c>
      <c r="L60" s="49">
        <f t="shared" si="21"/>
        <v>6081.400000000001</v>
      </c>
      <c r="M60" s="49">
        <f t="shared" si="21"/>
        <v>0</v>
      </c>
      <c r="N60" s="49">
        <f t="shared" si="21"/>
        <v>0</v>
      </c>
      <c r="O60" s="49">
        <f t="shared" si="21"/>
        <v>336</v>
      </c>
      <c r="P60" s="49">
        <f t="shared" si="21"/>
        <v>336</v>
      </c>
      <c r="Q60" s="49">
        <f t="shared" si="21"/>
        <v>181393.8</v>
      </c>
    </row>
    <row r="61" spans="1:17" s="2" customFormat="1" ht="37.5">
      <c r="A61" s="1"/>
      <c r="B61" s="213" t="s">
        <v>279</v>
      </c>
      <c r="C61" s="213" t="s">
        <v>38</v>
      </c>
      <c r="D61" s="213" t="s">
        <v>39</v>
      </c>
      <c r="E61" s="19" t="s">
        <v>40</v>
      </c>
      <c r="F61" s="50">
        <f aca="true" t="shared" si="22" ref="F61:F75">G61+J61</f>
        <v>110152.5</v>
      </c>
      <c r="G61" s="50">
        <v>110152.5</v>
      </c>
      <c r="H61" s="50"/>
      <c r="I61" s="50"/>
      <c r="J61" s="50"/>
      <c r="K61" s="50">
        <f aca="true" t="shared" si="23" ref="K61:K75">L61+O61</f>
        <v>2112.7</v>
      </c>
      <c r="L61" s="50">
        <v>2072.7</v>
      </c>
      <c r="M61" s="50"/>
      <c r="N61" s="50"/>
      <c r="O61" s="50">
        <v>40</v>
      </c>
      <c r="P61" s="50">
        <v>40</v>
      </c>
      <c r="Q61" s="50">
        <f aca="true" t="shared" si="24" ref="Q61:Q75">F61+K61</f>
        <v>112265.2</v>
      </c>
    </row>
    <row r="62" spans="1:17" s="2" customFormat="1" ht="18.75">
      <c r="A62" s="1"/>
      <c r="B62" s="213"/>
      <c r="C62" s="213"/>
      <c r="D62" s="213"/>
      <c r="E62" s="25" t="s">
        <v>725</v>
      </c>
      <c r="F62" s="50">
        <f t="shared" si="22"/>
        <v>0</v>
      </c>
      <c r="G62" s="50"/>
      <c r="H62" s="50"/>
      <c r="I62" s="50"/>
      <c r="J62" s="50"/>
      <c r="K62" s="50">
        <f t="shared" si="23"/>
        <v>0</v>
      </c>
      <c r="L62" s="50"/>
      <c r="M62" s="50"/>
      <c r="N62" s="50"/>
      <c r="O62" s="50"/>
      <c r="P62" s="50"/>
      <c r="Q62" s="50">
        <f t="shared" si="24"/>
        <v>0</v>
      </c>
    </row>
    <row r="63" spans="1:17" s="2" customFormat="1" ht="18.75">
      <c r="A63" s="1"/>
      <c r="B63" s="213"/>
      <c r="C63" s="213"/>
      <c r="D63" s="213"/>
      <c r="E63" s="25" t="s">
        <v>331</v>
      </c>
      <c r="F63" s="50">
        <f t="shared" si="22"/>
        <v>79143.7</v>
      </c>
      <c r="G63" s="50">
        <v>79143.7</v>
      </c>
      <c r="H63" s="50"/>
      <c r="I63" s="50"/>
      <c r="J63" s="50"/>
      <c r="K63" s="50">
        <f t="shared" si="23"/>
        <v>0</v>
      </c>
      <c r="L63" s="50"/>
      <c r="M63" s="50"/>
      <c r="N63" s="50"/>
      <c r="O63" s="50"/>
      <c r="P63" s="50"/>
      <c r="Q63" s="50">
        <f t="shared" si="24"/>
        <v>79143.7</v>
      </c>
    </row>
    <row r="64" spans="1:17" s="2" customFormat="1" ht="37.5">
      <c r="A64" s="1"/>
      <c r="B64" s="213" t="s">
        <v>637</v>
      </c>
      <c r="C64" s="213" t="s">
        <v>638</v>
      </c>
      <c r="D64" s="213" t="s">
        <v>41</v>
      </c>
      <c r="E64" s="19" t="s">
        <v>305</v>
      </c>
      <c r="F64" s="50">
        <f t="shared" si="22"/>
        <v>19665.3</v>
      </c>
      <c r="G64" s="50">
        <v>19665.3</v>
      </c>
      <c r="H64" s="50"/>
      <c r="I64" s="50"/>
      <c r="J64" s="50"/>
      <c r="K64" s="50">
        <f t="shared" si="23"/>
        <v>190.3</v>
      </c>
      <c r="L64" s="50">
        <v>190.3</v>
      </c>
      <c r="M64" s="50"/>
      <c r="N64" s="50"/>
      <c r="O64" s="50"/>
      <c r="P64" s="50"/>
      <c r="Q64" s="50">
        <f t="shared" si="24"/>
        <v>19855.6</v>
      </c>
    </row>
    <row r="65" spans="1:17" s="2" customFormat="1" ht="18.75">
      <c r="A65" s="1"/>
      <c r="B65" s="213"/>
      <c r="C65" s="213"/>
      <c r="D65" s="213"/>
      <c r="E65" s="25" t="s">
        <v>725</v>
      </c>
      <c r="F65" s="50">
        <f t="shared" si="22"/>
        <v>0</v>
      </c>
      <c r="G65" s="50"/>
      <c r="H65" s="50"/>
      <c r="I65" s="50"/>
      <c r="J65" s="50"/>
      <c r="K65" s="50">
        <f t="shared" si="23"/>
        <v>0</v>
      </c>
      <c r="L65" s="50"/>
      <c r="M65" s="50"/>
      <c r="N65" s="50"/>
      <c r="O65" s="50"/>
      <c r="P65" s="50"/>
      <c r="Q65" s="50">
        <f t="shared" si="24"/>
        <v>0</v>
      </c>
    </row>
    <row r="66" spans="1:17" s="2" customFormat="1" ht="18.75">
      <c r="A66" s="1"/>
      <c r="B66" s="213"/>
      <c r="C66" s="213"/>
      <c r="D66" s="213"/>
      <c r="E66" s="25" t="s">
        <v>331</v>
      </c>
      <c r="F66" s="50">
        <f t="shared" si="22"/>
        <v>0</v>
      </c>
      <c r="G66" s="50"/>
      <c r="H66" s="50"/>
      <c r="I66" s="50"/>
      <c r="J66" s="50"/>
      <c r="K66" s="50">
        <f t="shared" si="23"/>
        <v>0</v>
      </c>
      <c r="L66" s="50"/>
      <c r="M66" s="50"/>
      <c r="N66" s="50"/>
      <c r="O66" s="50"/>
      <c r="P66" s="50"/>
      <c r="Q66" s="50">
        <f t="shared" si="24"/>
        <v>0</v>
      </c>
    </row>
    <row r="67" spans="1:17" s="2" customFormat="1" ht="37.5" hidden="1">
      <c r="A67" s="1"/>
      <c r="B67" s="213" t="s">
        <v>306</v>
      </c>
      <c r="C67" s="213" t="s">
        <v>307</v>
      </c>
      <c r="D67" s="213" t="s">
        <v>308</v>
      </c>
      <c r="E67" s="19" t="s">
        <v>309</v>
      </c>
      <c r="F67" s="50">
        <f t="shared" si="22"/>
        <v>0</v>
      </c>
      <c r="G67" s="50"/>
      <c r="H67" s="50"/>
      <c r="I67" s="50"/>
      <c r="J67" s="50"/>
      <c r="K67" s="50">
        <f t="shared" si="23"/>
        <v>0</v>
      </c>
      <c r="L67" s="50"/>
      <c r="M67" s="50"/>
      <c r="N67" s="50"/>
      <c r="O67" s="50"/>
      <c r="P67" s="50"/>
      <c r="Q67" s="50">
        <f t="shared" si="24"/>
        <v>0</v>
      </c>
    </row>
    <row r="68" spans="1:17" s="2" customFormat="1" ht="18.75" hidden="1">
      <c r="A68" s="1"/>
      <c r="B68" s="213"/>
      <c r="C68" s="213"/>
      <c r="D68" s="213"/>
      <c r="E68" s="25" t="s">
        <v>725</v>
      </c>
      <c r="F68" s="50">
        <f t="shared" si="22"/>
        <v>0</v>
      </c>
      <c r="G68" s="59"/>
      <c r="H68" s="59"/>
      <c r="I68" s="59"/>
      <c r="J68" s="59"/>
      <c r="K68" s="50">
        <f t="shared" si="23"/>
        <v>0</v>
      </c>
      <c r="L68" s="59"/>
      <c r="M68" s="59"/>
      <c r="N68" s="59"/>
      <c r="O68" s="59"/>
      <c r="P68" s="59"/>
      <c r="Q68" s="50">
        <f t="shared" si="24"/>
        <v>0</v>
      </c>
    </row>
    <row r="69" spans="1:17" s="2" customFormat="1" ht="18.75" hidden="1">
      <c r="A69" s="1"/>
      <c r="B69" s="213"/>
      <c r="C69" s="213"/>
      <c r="D69" s="213"/>
      <c r="E69" s="25" t="s">
        <v>331</v>
      </c>
      <c r="F69" s="50">
        <f t="shared" si="22"/>
        <v>0</v>
      </c>
      <c r="G69" s="59"/>
      <c r="H69" s="59"/>
      <c r="I69" s="59"/>
      <c r="J69" s="59"/>
      <c r="K69" s="50">
        <f t="shared" si="23"/>
        <v>0</v>
      </c>
      <c r="L69" s="59"/>
      <c r="M69" s="59"/>
      <c r="N69" s="59"/>
      <c r="O69" s="59"/>
      <c r="P69" s="59"/>
      <c r="Q69" s="50">
        <f t="shared" si="24"/>
        <v>0</v>
      </c>
    </row>
    <row r="70" spans="1:17" s="2" customFormat="1" ht="18.75">
      <c r="A70" s="1"/>
      <c r="B70" s="213" t="s">
        <v>639</v>
      </c>
      <c r="C70" s="213" t="s">
        <v>640</v>
      </c>
      <c r="D70" s="213" t="s">
        <v>310</v>
      </c>
      <c r="E70" s="19" t="s">
        <v>641</v>
      </c>
      <c r="F70" s="50">
        <f t="shared" si="22"/>
        <v>6434.1</v>
      </c>
      <c r="G70" s="50">
        <v>6434.1</v>
      </c>
      <c r="H70" s="50"/>
      <c r="I70" s="50"/>
      <c r="J70" s="50"/>
      <c r="K70" s="50">
        <f t="shared" si="23"/>
        <v>3914.1</v>
      </c>
      <c r="L70" s="50">
        <v>3618.1</v>
      </c>
      <c r="M70" s="50"/>
      <c r="N70" s="50"/>
      <c r="O70" s="50">
        <v>296</v>
      </c>
      <c r="P70" s="50">
        <v>296</v>
      </c>
      <c r="Q70" s="50">
        <f t="shared" si="24"/>
        <v>10348.2</v>
      </c>
    </row>
    <row r="71" spans="1:17" s="2" customFormat="1" ht="18.75">
      <c r="A71" s="1"/>
      <c r="B71" s="213"/>
      <c r="C71" s="213"/>
      <c r="D71" s="213"/>
      <c r="E71" s="25" t="s">
        <v>725</v>
      </c>
      <c r="F71" s="50">
        <f t="shared" si="22"/>
        <v>0</v>
      </c>
      <c r="G71" s="59"/>
      <c r="H71" s="59"/>
      <c r="I71" s="59"/>
      <c r="J71" s="59"/>
      <c r="K71" s="50">
        <f t="shared" si="23"/>
        <v>0</v>
      </c>
      <c r="L71" s="59"/>
      <c r="M71" s="59"/>
      <c r="N71" s="59"/>
      <c r="O71" s="59"/>
      <c r="P71" s="59"/>
      <c r="Q71" s="50">
        <f t="shared" si="24"/>
        <v>0</v>
      </c>
    </row>
    <row r="72" spans="1:17" s="2" customFormat="1" ht="18.75">
      <c r="A72" s="1"/>
      <c r="B72" s="213"/>
      <c r="C72" s="213"/>
      <c r="D72" s="213"/>
      <c r="E72" s="25" t="s">
        <v>331</v>
      </c>
      <c r="F72" s="50">
        <f t="shared" si="22"/>
        <v>0</v>
      </c>
      <c r="G72" s="50"/>
      <c r="H72" s="50"/>
      <c r="I72" s="59"/>
      <c r="J72" s="59"/>
      <c r="K72" s="50">
        <f t="shared" si="23"/>
        <v>0</v>
      </c>
      <c r="L72" s="59"/>
      <c r="M72" s="59"/>
      <c r="N72" s="59"/>
      <c r="O72" s="59"/>
      <c r="P72" s="59"/>
      <c r="Q72" s="50">
        <f t="shared" si="24"/>
        <v>0</v>
      </c>
    </row>
    <row r="73" spans="1:17" s="2" customFormat="1" ht="37.5">
      <c r="A73" s="1"/>
      <c r="B73" s="213" t="s">
        <v>410</v>
      </c>
      <c r="C73" s="213" t="s">
        <v>411</v>
      </c>
      <c r="D73" s="213" t="s">
        <v>740</v>
      </c>
      <c r="E73" s="19" t="s">
        <v>741</v>
      </c>
      <c r="F73" s="50">
        <f t="shared" si="22"/>
        <v>351.3</v>
      </c>
      <c r="G73" s="50">
        <v>351.3</v>
      </c>
      <c r="H73" s="50"/>
      <c r="I73" s="50"/>
      <c r="J73" s="50"/>
      <c r="K73" s="50">
        <f t="shared" si="23"/>
        <v>0</v>
      </c>
      <c r="L73" s="50"/>
      <c r="M73" s="50"/>
      <c r="N73" s="50"/>
      <c r="O73" s="50"/>
      <c r="P73" s="50"/>
      <c r="Q73" s="50">
        <f t="shared" si="24"/>
        <v>351.3</v>
      </c>
    </row>
    <row r="74" spans="1:17" s="2" customFormat="1" ht="18.75">
      <c r="A74" s="1"/>
      <c r="B74" s="213"/>
      <c r="C74" s="213"/>
      <c r="D74" s="213"/>
      <c r="E74" s="25" t="s">
        <v>725</v>
      </c>
      <c r="F74" s="50">
        <f t="shared" si="22"/>
        <v>0</v>
      </c>
      <c r="G74" s="59"/>
      <c r="H74" s="59"/>
      <c r="I74" s="59"/>
      <c r="J74" s="59"/>
      <c r="K74" s="50">
        <f t="shared" si="23"/>
        <v>0</v>
      </c>
      <c r="L74" s="59"/>
      <c r="M74" s="59"/>
      <c r="N74" s="59"/>
      <c r="O74" s="59"/>
      <c r="P74" s="59"/>
      <c r="Q74" s="50">
        <f t="shared" si="24"/>
        <v>0</v>
      </c>
    </row>
    <row r="75" spans="1:17" s="2" customFormat="1" ht="18.75">
      <c r="A75" s="1"/>
      <c r="B75" s="213"/>
      <c r="C75" s="213"/>
      <c r="D75" s="213"/>
      <c r="E75" s="25" t="s">
        <v>331</v>
      </c>
      <c r="F75" s="50">
        <f t="shared" si="22"/>
        <v>0</v>
      </c>
      <c r="G75" s="50"/>
      <c r="H75" s="50"/>
      <c r="I75" s="50"/>
      <c r="J75" s="50"/>
      <c r="K75" s="50">
        <f t="shared" si="23"/>
        <v>0</v>
      </c>
      <c r="L75" s="50"/>
      <c r="M75" s="50"/>
      <c r="N75" s="50"/>
      <c r="O75" s="50"/>
      <c r="P75" s="50"/>
      <c r="Q75" s="50">
        <f t="shared" si="24"/>
        <v>0</v>
      </c>
    </row>
    <row r="76" spans="1:17" s="2" customFormat="1" ht="18.75">
      <c r="A76" s="1"/>
      <c r="B76" s="24" t="s">
        <v>591</v>
      </c>
      <c r="C76" s="24" t="s">
        <v>307</v>
      </c>
      <c r="D76" s="24"/>
      <c r="E76" s="19" t="s">
        <v>592</v>
      </c>
      <c r="F76" s="50">
        <f aca="true" t="shared" si="25" ref="F76:Q76">F77</f>
        <v>29005.2</v>
      </c>
      <c r="G76" s="50">
        <f t="shared" si="25"/>
        <v>29005.2</v>
      </c>
      <c r="H76" s="50">
        <f t="shared" si="25"/>
        <v>0</v>
      </c>
      <c r="I76" s="50">
        <f t="shared" si="25"/>
        <v>0</v>
      </c>
      <c r="J76" s="50">
        <f t="shared" si="25"/>
        <v>0</v>
      </c>
      <c r="K76" s="50">
        <f t="shared" si="25"/>
        <v>200.3</v>
      </c>
      <c r="L76" s="50">
        <f t="shared" si="25"/>
        <v>200.3</v>
      </c>
      <c r="M76" s="50">
        <f t="shared" si="25"/>
        <v>0</v>
      </c>
      <c r="N76" s="50">
        <f t="shared" si="25"/>
        <v>0</v>
      </c>
      <c r="O76" s="50">
        <f t="shared" si="25"/>
        <v>0</v>
      </c>
      <c r="P76" s="50">
        <f t="shared" si="25"/>
        <v>0</v>
      </c>
      <c r="Q76" s="50">
        <f t="shared" si="25"/>
        <v>29205.5</v>
      </c>
    </row>
    <row r="77" spans="1:17" s="2" customFormat="1" ht="56.25">
      <c r="A77" s="1"/>
      <c r="B77" s="215" t="s">
        <v>593</v>
      </c>
      <c r="C77" s="215" t="s">
        <v>642</v>
      </c>
      <c r="D77" s="215" t="s">
        <v>391</v>
      </c>
      <c r="E77" s="25" t="s">
        <v>409</v>
      </c>
      <c r="F77" s="50">
        <f aca="true" t="shared" si="26" ref="F77:F82">G77+J77</f>
        <v>29005.2</v>
      </c>
      <c r="G77" s="50">
        <v>29005.2</v>
      </c>
      <c r="H77" s="50"/>
      <c r="I77" s="50"/>
      <c r="J77" s="50"/>
      <c r="K77" s="50">
        <f aca="true" t="shared" si="27" ref="K77:K82">L77+O77</f>
        <v>200.3</v>
      </c>
      <c r="L77" s="50">
        <v>200.3</v>
      </c>
      <c r="M77" s="50"/>
      <c r="N77" s="50"/>
      <c r="O77" s="50"/>
      <c r="P77" s="50"/>
      <c r="Q77" s="50">
        <f aca="true" t="shared" si="28" ref="Q77:Q82">F77+K77</f>
        <v>29205.5</v>
      </c>
    </row>
    <row r="78" spans="1:17" s="2" customFormat="1" ht="18.75">
      <c r="A78" s="1"/>
      <c r="B78" s="215"/>
      <c r="C78" s="215"/>
      <c r="D78" s="215"/>
      <c r="E78" s="25" t="s">
        <v>725</v>
      </c>
      <c r="F78" s="50">
        <f t="shared" si="26"/>
        <v>0</v>
      </c>
      <c r="G78" s="59"/>
      <c r="H78" s="59"/>
      <c r="I78" s="59"/>
      <c r="J78" s="59"/>
      <c r="K78" s="50">
        <f t="shared" si="27"/>
        <v>0</v>
      </c>
      <c r="L78" s="59"/>
      <c r="M78" s="59"/>
      <c r="N78" s="59"/>
      <c r="O78" s="59"/>
      <c r="P78" s="59"/>
      <c r="Q78" s="50">
        <f t="shared" si="28"/>
        <v>0</v>
      </c>
    </row>
    <row r="79" spans="1:17" s="2" customFormat="1" ht="18.75">
      <c r="A79" s="1"/>
      <c r="B79" s="215"/>
      <c r="C79" s="215"/>
      <c r="D79" s="215"/>
      <c r="E79" s="25" t="s">
        <v>331</v>
      </c>
      <c r="F79" s="50">
        <f t="shared" si="26"/>
        <v>15904.8</v>
      </c>
      <c r="G79" s="50">
        <v>15904.8</v>
      </c>
      <c r="H79" s="50"/>
      <c r="I79" s="50"/>
      <c r="J79" s="50"/>
      <c r="K79" s="50">
        <f t="shared" si="27"/>
        <v>0</v>
      </c>
      <c r="L79" s="50"/>
      <c r="M79" s="50"/>
      <c r="N79" s="50"/>
      <c r="O79" s="50"/>
      <c r="P79" s="50"/>
      <c r="Q79" s="50">
        <f t="shared" si="28"/>
        <v>15904.8</v>
      </c>
    </row>
    <row r="80" spans="1:17" s="2" customFormat="1" ht="93.75">
      <c r="A80" s="1"/>
      <c r="B80" s="213" t="s">
        <v>141</v>
      </c>
      <c r="C80" s="213" t="s">
        <v>142</v>
      </c>
      <c r="D80" s="213" t="s">
        <v>671</v>
      </c>
      <c r="E80" s="19" t="s">
        <v>702</v>
      </c>
      <c r="F80" s="50">
        <f t="shared" si="26"/>
        <v>1535.6</v>
      </c>
      <c r="G80" s="50">
        <v>1535.6</v>
      </c>
      <c r="H80" s="50"/>
      <c r="I80" s="50"/>
      <c r="J80" s="50"/>
      <c r="K80" s="50">
        <f t="shared" si="27"/>
        <v>0</v>
      </c>
      <c r="L80" s="50"/>
      <c r="M80" s="50"/>
      <c r="N80" s="50"/>
      <c r="O80" s="50"/>
      <c r="P80" s="50"/>
      <c r="Q80" s="50">
        <f t="shared" si="28"/>
        <v>1535.6</v>
      </c>
    </row>
    <row r="81" spans="1:17" s="2" customFormat="1" ht="18.75">
      <c r="A81" s="1"/>
      <c r="B81" s="213"/>
      <c r="C81" s="213"/>
      <c r="D81" s="213"/>
      <c r="E81" s="25" t="s">
        <v>408</v>
      </c>
      <c r="F81" s="50">
        <f t="shared" si="26"/>
        <v>0</v>
      </c>
      <c r="G81" s="50"/>
      <c r="H81" s="50"/>
      <c r="I81" s="50"/>
      <c r="J81" s="50"/>
      <c r="K81" s="50">
        <f t="shared" si="27"/>
        <v>0</v>
      </c>
      <c r="L81" s="50"/>
      <c r="M81" s="50"/>
      <c r="N81" s="50"/>
      <c r="O81" s="50"/>
      <c r="P81" s="50"/>
      <c r="Q81" s="50">
        <f t="shared" si="28"/>
        <v>0</v>
      </c>
    </row>
    <row r="82" spans="1:17" s="2" customFormat="1" ht="18.75">
      <c r="A82" s="1"/>
      <c r="B82" s="213"/>
      <c r="C82" s="213"/>
      <c r="D82" s="213"/>
      <c r="E82" s="25" t="s">
        <v>331</v>
      </c>
      <c r="F82" s="50">
        <f t="shared" si="26"/>
        <v>0</v>
      </c>
      <c r="G82" s="50"/>
      <c r="H82" s="50"/>
      <c r="I82" s="50"/>
      <c r="J82" s="50"/>
      <c r="K82" s="50">
        <f t="shared" si="27"/>
        <v>0</v>
      </c>
      <c r="L82" s="50"/>
      <c r="M82" s="50"/>
      <c r="N82" s="50"/>
      <c r="O82" s="50"/>
      <c r="P82" s="50"/>
      <c r="Q82" s="50">
        <f t="shared" si="28"/>
        <v>0</v>
      </c>
    </row>
    <row r="83" spans="1:17" s="2" customFormat="1" ht="52.5" customHeight="1">
      <c r="A83" s="1"/>
      <c r="B83" s="18" t="s">
        <v>594</v>
      </c>
      <c r="C83" s="18" t="s">
        <v>595</v>
      </c>
      <c r="D83" s="18"/>
      <c r="E83" s="32" t="s">
        <v>565</v>
      </c>
      <c r="F83" s="58">
        <f>F89+F97</f>
        <v>7832.4</v>
      </c>
      <c r="G83" s="58">
        <f>G89+G97</f>
        <v>7832.4</v>
      </c>
      <c r="H83" s="58">
        <f aca="true" t="shared" si="29" ref="H83:Q83">H89+H97</f>
        <v>0</v>
      </c>
      <c r="I83" s="58">
        <f t="shared" si="29"/>
        <v>0</v>
      </c>
      <c r="J83" s="58">
        <f t="shared" si="29"/>
        <v>0</v>
      </c>
      <c r="K83" s="58">
        <f t="shared" si="29"/>
        <v>0</v>
      </c>
      <c r="L83" s="58">
        <f t="shared" si="29"/>
        <v>0</v>
      </c>
      <c r="M83" s="58">
        <f t="shared" si="29"/>
        <v>0</v>
      </c>
      <c r="N83" s="58">
        <f t="shared" si="29"/>
        <v>0</v>
      </c>
      <c r="O83" s="58">
        <f t="shared" si="29"/>
        <v>0</v>
      </c>
      <c r="P83" s="58">
        <f t="shared" si="29"/>
        <v>0</v>
      </c>
      <c r="Q83" s="58">
        <f t="shared" si="29"/>
        <v>7832.4</v>
      </c>
    </row>
    <row r="84" spans="1:17" s="2" customFormat="1" ht="27.75" customHeight="1" hidden="1">
      <c r="A84" s="1"/>
      <c r="B84" s="214"/>
      <c r="C84" s="214"/>
      <c r="D84" s="214"/>
      <c r="E84" s="31" t="s">
        <v>408</v>
      </c>
      <c r="F84" s="58">
        <f aca="true" t="shared" si="30" ref="F84:F99">G84+J84</f>
        <v>0</v>
      </c>
      <c r="G84" s="58"/>
      <c r="H84" s="58"/>
      <c r="I84" s="58"/>
      <c r="J84" s="58"/>
      <c r="K84" s="58">
        <f aca="true" t="shared" si="31" ref="K84:K99">L84+O84</f>
        <v>0</v>
      </c>
      <c r="L84" s="58"/>
      <c r="M84" s="58"/>
      <c r="N84" s="58"/>
      <c r="O84" s="58"/>
      <c r="P84" s="58"/>
      <c r="Q84" s="58">
        <f aca="true" t="shared" si="32" ref="Q84:Q99">F84+K84</f>
        <v>0</v>
      </c>
    </row>
    <row r="85" spans="1:17" s="2" customFormat="1" ht="20.25" hidden="1">
      <c r="A85" s="1"/>
      <c r="B85" s="214"/>
      <c r="C85" s="214"/>
      <c r="D85" s="214"/>
      <c r="E85" s="31" t="s">
        <v>331</v>
      </c>
      <c r="F85" s="58">
        <f t="shared" si="30"/>
        <v>0</v>
      </c>
      <c r="G85" s="58"/>
      <c r="H85" s="58"/>
      <c r="I85" s="58"/>
      <c r="J85" s="58"/>
      <c r="K85" s="58">
        <f t="shared" si="31"/>
        <v>0</v>
      </c>
      <c r="L85" s="58"/>
      <c r="M85" s="58"/>
      <c r="N85" s="58"/>
      <c r="O85" s="58"/>
      <c r="P85" s="58"/>
      <c r="Q85" s="58">
        <f t="shared" si="32"/>
        <v>0</v>
      </c>
    </row>
    <row r="86" spans="1:17" s="2" customFormat="1" ht="40.5" hidden="1">
      <c r="A86" s="1"/>
      <c r="B86" s="204" t="s">
        <v>566</v>
      </c>
      <c r="C86" s="204" t="s">
        <v>567</v>
      </c>
      <c r="D86" s="204" t="s">
        <v>671</v>
      </c>
      <c r="E86" s="32" t="s">
        <v>18</v>
      </c>
      <c r="F86" s="58">
        <f t="shared" si="30"/>
        <v>0</v>
      </c>
      <c r="G86" s="60"/>
      <c r="H86" s="60"/>
      <c r="I86" s="60"/>
      <c r="J86" s="60"/>
      <c r="K86" s="58">
        <f t="shared" si="31"/>
        <v>0</v>
      </c>
      <c r="L86" s="60"/>
      <c r="M86" s="60"/>
      <c r="N86" s="60"/>
      <c r="O86" s="60"/>
      <c r="P86" s="60"/>
      <c r="Q86" s="58">
        <f t="shared" si="32"/>
        <v>0</v>
      </c>
    </row>
    <row r="87" spans="1:17" s="2" customFormat="1" ht="20.25" hidden="1">
      <c r="A87" s="1"/>
      <c r="B87" s="204"/>
      <c r="C87" s="204"/>
      <c r="D87" s="204"/>
      <c r="E87" s="31" t="s">
        <v>408</v>
      </c>
      <c r="F87" s="58">
        <f t="shared" si="30"/>
        <v>0</v>
      </c>
      <c r="G87" s="60"/>
      <c r="H87" s="60"/>
      <c r="I87" s="60"/>
      <c r="J87" s="60"/>
      <c r="K87" s="58">
        <f t="shared" si="31"/>
        <v>0</v>
      </c>
      <c r="L87" s="60"/>
      <c r="M87" s="60"/>
      <c r="N87" s="60"/>
      <c r="O87" s="60"/>
      <c r="P87" s="60"/>
      <c r="Q87" s="58">
        <f t="shared" si="32"/>
        <v>0</v>
      </c>
    </row>
    <row r="88" spans="1:17" s="2" customFormat="1" ht="20.25" hidden="1">
      <c r="A88" s="1"/>
      <c r="B88" s="204"/>
      <c r="C88" s="204"/>
      <c r="D88" s="204"/>
      <c r="E88" s="31" t="s">
        <v>331</v>
      </c>
      <c r="F88" s="58">
        <f t="shared" si="30"/>
        <v>0</v>
      </c>
      <c r="G88" s="58"/>
      <c r="H88" s="58"/>
      <c r="I88" s="58"/>
      <c r="J88" s="58"/>
      <c r="K88" s="58">
        <f t="shared" si="31"/>
        <v>0</v>
      </c>
      <c r="L88" s="58"/>
      <c r="M88" s="58"/>
      <c r="N88" s="58"/>
      <c r="O88" s="58"/>
      <c r="P88" s="58"/>
      <c r="Q88" s="58">
        <f t="shared" si="32"/>
        <v>0</v>
      </c>
    </row>
    <row r="89" spans="1:17" s="2" customFormat="1" ht="40.5">
      <c r="A89" s="1"/>
      <c r="B89" s="205" t="s">
        <v>596</v>
      </c>
      <c r="C89" s="208" t="s">
        <v>10</v>
      </c>
      <c r="D89" s="208" t="s">
        <v>671</v>
      </c>
      <c r="E89" s="31" t="s">
        <v>392</v>
      </c>
      <c r="F89" s="58">
        <f t="shared" si="30"/>
        <v>4466.7</v>
      </c>
      <c r="G89" s="58">
        <v>4466.7</v>
      </c>
      <c r="H89" s="58"/>
      <c r="I89" s="58"/>
      <c r="J89" s="58"/>
      <c r="K89" s="58">
        <f t="shared" si="31"/>
        <v>0</v>
      </c>
      <c r="L89" s="58"/>
      <c r="M89" s="58"/>
      <c r="N89" s="58"/>
      <c r="O89" s="58"/>
      <c r="P89" s="58"/>
      <c r="Q89" s="58">
        <f t="shared" si="32"/>
        <v>4466.7</v>
      </c>
    </row>
    <row r="90" spans="1:17" s="2" customFormat="1" ht="20.25">
      <c r="A90" s="1"/>
      <c r="B90" s="206"/>
      <c r="C90" s="209"/>
      <c r="D90" s="209"/>
      <c r="E90" s="31" t="s">
        <v>408</v>
      </c>
      <c r="F90" s="58">
        <f t="shared" si="30"/>
        <v>0</v>
      </c>
      <c r="G90" s="58"/>
      <c r="H90" s="58"/>
      <c r="I90" s="58"/>
      <c r="J90" s="58"/>
      <c r="K90" s="58">
        <f t="shared" si="31"/>
        <v>0</v>
      </c>
      <c r="L90" s="58"/>
      <c r="M90" s="58"/>
      <c r="N90" s="58"/>
      <c r="O90" s="58"/>
      <c r="P90" s="58"/>
      <c r="Q90" s="58">
        <f t="shared" si="32"/>
        <v>0</v>
      </c>
    </row>
    <row r="91" spans="1:17" s="2" customFormat="1" ht="20.25">
      <c r="A91" s="1"/>
      <c r="B91" s="207"/>
      <c r="C91" s="210"/>
      <c r="D91" s="210"/>
      <c r="E91" s="31" t="s">
        <v>331</v>
      </c>
      <c r="F91" s="58">
        <f t="shared" si="30"/>
        <v>0</v>
      </c>
      <c r="G91" s="58"/>
      <c r="H91" s="58"/>
      <c r="I91" s="58"/>
      <c r="J91" s="58"/>
      <c r="K91" s="58">
        <f t="shared" si="31"/>
        <v>0</v>
      </c>
      <c r="L91" s="58"/>
      <c r="M91" s="58"/>
      <c r="N91" s="58"/>
      <c r="O91" s="58"/>
      <c r="P91" s="58"/>
      <c r="Q91" s="58">
        <f t="shared" si="32"/>
        <v>0</v>
      </c>
    </row>
    <row r="92" spans="1:17" s="2" customFormat="1" ht="20.25" hidden="1">
      <c r="A92" s="1"/>
      <c r="B92" s="204" t="s">
        <v>280</v>
      </c>
      <c r="C92" s="204" t="s">
        <v>567</v>
      </c>
      <c r="D92" s="204" t="s">
        <v>671</v>
      </c>
      <c r="E92" s="32" t="s">
        <v>131</v>
      </c>
      <c r="F92" s="58">
        <f t="shared" si="30"/>
        <v>0</v>
      </c>
      <c r="G92" s="58"/>
      <c r="H92" s="58"/>
      <c r="I92" s="58"/>
      <c r="J92" s="60"/>
      <c r="K92" s="58">
        <f t="shared" si="31"/>
        <v>0</v>
      </c>
      <c r="L92" s="60"/>
      <c r="M92" s="60"/>
      <c r="N92" s="60"/>
      <c r="O92" s="60"/>
      <c r="P92" s="60"/>
      <c r="Q92" s="58">
        <f t="shared" si="32"/>
        <v>0</v>
      </c>
    </row>
    <row r="93" spans="1:17" s="2" customFormat="1" ht="20.25" hidden="1">
      <c r="A93" s="1"/>
      <c r="B93" s="204"/>
      <c r="C93" s="204"/>
      <c r="D93" s="204"/>
      <c r="E93" s="31" t="s">
        <v>408</v>
      </c>
      <c r="F93" s="58">
        <f t="shared" si="30"/>
        <v>0</v>
      </c>
      <c r="G93" s="60"/>
      <c r="H93" s="60"/>
      <c r="I93" s="60"/>
      <c r="J93" s="60"/>
      <c r="K93" s="58">
        <f t="shared" si="31"/>
        <v>0</v>
      </c>
      <c r="L93" s="60"/>
      <c r="M93" s="60"/>
      <c r="N93" s="60"/>
      <c r="O93" s="60"/>
      <c r="P93" s="60"/>
      <c r="Q93" s="58">
        <f t="shared" si="32"/>
        <v>0</v>
      </c>
    </row>
    <row r="94" spans="1:17" s="2" customFormat="1" ht="20.25" hidden="1">
      <c r="A94" s="1"/>
      <c r="B94" s="204"/>
      <c r="C94" s="204"/>
      <c r="D94" s="204"/>
      <c r="E94" s="31" t="s">
        <v>331</v>
      </c>
      <c r="F94" s="58">
        <f t="shared" si="30"/>
        <v>0</v>
      </c>
      <c r="G94" s="58"/>
      <c r="H94" s="58"/>
      <c r="I94" s="58"/>
      <c r="J94" s="58"/>
      <c r="K94" s="58">
        <f t="shared" si="31"/>
        <v>0</v>
      </c>
      <c r="L94" s="58"/>
      <c r="M94" s="58"/>
      <c r="N94" s="58"/>
      <c r="O94" s="58"/>
      <c r="P94" s="58"/>
      <c r="Q94" s="58">
        <f t="shared" si="32"/>
        <v>0</v>
      </c>
    </row>
    <row r="95" spans="1:17" s="2" customFormat="1" ht="37.5" hidden="1">
      <c r="A95" s="1"/>
      <c r="B95" s="15" t="s">
        <v>132</v>
      </c>
      <c r="C95" s="15" t="s">
        <v>102</v>
      </c>
      <c r="D95" s="16" t="s">
        <v>103</v>
      </c>
      <c r="E95" s="17" t="s">
        <v>104</v>
      </c>
      <c r="F95" s="58">
        <f t="shared" si="30"/>
        <v>0</v>
      </c>
      <c r="G95" s="58"/>
      <c r="H95" s="58"/>
      <c r="I95" s="58"/>
      <c r="J95" s="58"/>
      <c r="K95" s="58">
        <f t="shared" si="31"/>
        <v>0</v>
      </c>
      <c r="L95" s="58"/>
      <c r="M95" s="58"/>
      <c r="N95" s="58"/>
      <c r="O95" s="58"/>
      <c r="P95" s="58"/>
      <c r="Q95" s="58">
        <f t="shared" si="32"/>
        <v>0</v>
      </c>
    </row>
    <row r="96" spans="1:17" s="2" customFormat="1" ht="37.5" hidden="1">
      <c r="A96" s="1"/>
      <c r="B96" s="18" t="s">
        <v>281</v>
      </c>
      <c r="C96" s="15" t="s">
        <v>102</v>
      </c>
      <c r="D96" s="63" t="s">
        <v>103</v>
      </c>
      <c r="E96" s="17" t="s">
        <v>104</v>
      </c>
      <c r="F96" s="58">
        <f t="shared" si="30"/>
        <v>0</v>
      </c>
      <c r="G96" s="58"/>
      <c r="H96" s="58"/>
      <c r="I96" s="58"/>
      <c r="J96" s="58"/>
      <c r="K96" s="58">
        <f t="shared" si="31"/>
        <v>0</v>
      </c>
      <c r="L96" s="58"/>
      <c r="M96" s="58"/>
      <c r="N96" s="58"/>
      <c r="O96" s="58"/>
      <c r="P96" s="58"/>
      <c r="Q96" s="58">
        <f t="shared" si="32"/>
        <v>0</v>
      </c>
    </row>
    <row r="97" spans="1:17" s="2" customFormat="1" ht="40.5">
      <c r="A97" s="1"/>
      <c r="B97" s="205" t="s">
        <v>440</v>
      </c>
      <c r="C97" s="208" t="s">
        <v>441</v>
      </c>
      <c r="D97" s="208" t="s">
        <v>671</v>
      </c>
      <c r="E97" s="31" t="s">
        <v>442</v>
      </c>
      <c r="F97" s="58">
        <f t="shared" si="30"/>
        <v>3365.7</v>
      </c>
      <c r="G97" s="58">
        <v>3365.7</v>
      </c>
      <c r="H97" s="58"/>
      <c r="I97" s="58"/>
      <c r="J97" s="58"/>
      <c r="K97" s="58">
        <f t="shared" si="31"/>
        <v>0</v>
      </c>
      <c r="L97" s="58"/>
      <c r="M97" s="58"/>
      <c r="N97" s="58"/>
      <c r="O97" s="58"/>
      <c r="P97" s="58"/>
      <c r="Q97" s="58">
        <f t="shared" si="32"/>
        <v>3365.7</v>
      </c>
    </row>
    <row r="98" spans="1:17" s="2" customFormat="1" ht="20.25">
      <c r="A98" s="1"/>
      <c r="B98" s="206"/>
      <c r="C98" s="209"/>
      <c r="D98" s="209"/>
      <c r="E98" s="31" t="s">
        <v>408</v>
      </c>
      <c r="F98" s="58">
        <f t="shared" si="30"/>
        <v>0</v>
      </c>
      <c r="G98" s="58"/>
      <c r="H98" s="58"/>
      <c r="I98" s="58"/>
      <c r="J98" s="58"/>
      <c r="K98" s="58">
        <f t="shared" si="31"/>
        <v>0</v>
      </c>
      <c r="L98" s="58"/>
      <c r="M98" s="58"/>
      <c r="N98" s="58"/>
      <c r="O98" s="58"/>
      <c r="P98" s="58"/>
      <c r="Q98" s="58">
        <f t="shared" si="32"/>
        <v>0</v>
      </c>
    </row>
    <row r="99" spans="1:17" s="2" customFormat="1" ht="18" customHeight="1">
      <c r="A99" s="1"/>
      <c r="B99" s="207"/>
      <c r="C99" s="210"/>
      <c r="D99" s="210"/>
      <c r="E99" s="31" t="s">
        <v>331</v>
      </c>
      <c r="F99" s="58">
        <f t="shared" si="30"/>
        <v>0</v>
      </c>
      <c r="G99" s="58"/>
      <c r="H99" s="58"/>
      <c r="I99" s="58"/>
      <c r="J99" s="58"/>
      <c r="K99" s="58">
        <f t="shared" si="31"/>
        <v>0</v>
      </c>
      <c r="L99" s="58"/>
      <c r="M99" s="58"/>
      <c r="N99" s="58"/>
      <c r="O99" s="58"/>
      <c r="P99" s="58"/>
      <c r="Q99" s="58">
        <f t="shared" si="32"/>
        <v>0</v>
      </c>
    </row>
    <row r="100" spans="1:17" s="2" customFormat="1" ht="25.5" customHeight="1">
      <c r="A100" s="1"/>
      <c r="B100" s="160" t="s">
        <v>547</v>
      </c>
      <c r="C100" s="104" t="s">
        <v>610</v>
      </c>
      <c r="D100" s="159"/>
      <c r="E100" s="30" t="s">
        <v>354</v>
      </c>
      <c r="F100" s="49">
        <v>125</v>
      </c>
      <c r="G100" s="49">
        <v>125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125</v>
      </c>
    </row>
    <row r="101" spans="1:17" s="2" customFormat="1" ht="41.25" customHeight="1">
      <c r="A101" s="1"/>
      <c r="B101" s="156" t="s">
        <v>548</v>
      </c>
      <c r="C101" s="157" t="s">
        <v>358</v>
      </c>
      <c r="D101" s="158" t="s">
        <v>15</v>
      </c>
      <c r="E101" s="25" t="s">
        <v>549</v>
      </c>
      <c r="F101" s="58">
        <v>125</v>
      </c>
      <c r="G101" s="58">
        <v>125</v>
      </c>
      <c r="H101" s="58"/>
      <c r="I101" s="58"/>
      <c r="J101" s="58"/>
      <c r="K101" s="58">
        <v>0</v>
      </c>
      <c r="L101" s="58"/>
      <c r="M101" s="58"/>
      <c r="N101" s="58"/>
      <c r="O101" s="58"/>
      <c r="P101" s="58"/>
      <c r="Q101" s="58">
        <v>125</v>
      </c>
    </row>
    <row r="102" spans="1:17" s="2" customFormat="1" ht="20.25">
      <c r="A102" s="1"/>
      <c r="B102" s="29" t="s">
        <v>621</v>
      </c>
      <c r="C102" s="151"/>
      <c r="D102" s="152"/>
      <c r="E102" s="105" t="s">
        <v>576</v>
      </c>
      <c r="F102" s="58">
        <f>G102+J102</f>
        <v>0</v>
      </c>
      <c r="G102" s="58">
        <f>G103+G104</f>
        <v>0</v>
      </c>
      <c r="H102" s="58">
        <f>H103+H104</f>
        <v>0</v>
      </c>
      <c r="I102" s="58">
        <f>I103+I104</f>
        <v>0</v>
      </c>
      <c r="J102" s="58">
        <f>J103+J104</f>
        <v>0</v>
      </c>
      <c r="K102" s="58">
        <f>L102+O102</f>
        <v>3133.4</v>
      </c>
      <c r="L102" s="58">
        <f>L103+L104</f>
        <v>0</v>
      </c>
      <c r="M102" s="58">
        <f>M103+M104</f>
        <v>0</v>
      </c>
      <c r="N102" s="58">
        <f>N103+N104</f>
        <v>0</v>
      </c>
      <c r="O102" s="58">
        <f>O103+O104</f>
        <v>3133.4</v>
      </c>
      <c r="P102" s="58">
        <f>P103+P104</f>
        <v>3133.4</v>
      </c>
      <c r="Q102" s="58">
        <f>F102+K102</f>
        <v>3133.4</v>
      </c>
    </row>
    <row r="103" spans="1:17" s="2" customFormat="1" ht="20.25">
      <c r="A103" s="1"/>
      <c r="B103" s="24" t="s">
        <v>701</v>
      </c>
      <c r="C103" s="24" t="s">
        <v>622</v>
      </c>
      <c r="D103" s="154" t="s">
        <v>678</v>
      </c>
      <c r="E103" s="17" t="s">
        <v>717</v>
      </c>
      <c r="F103" s="58">
        <f>G103+J103</f>
        <v>0</v>
      </c>
      <c r="G103" s="58"/>
      <c r="H103" s="58"/>
      <c r="I103" s="58"/>
      <c r="J103" s="58"/>
      <c r="K103" s="58">
        <f>L103+O103</f>
        <v>285</v>
      </c>
      <c r="L103" s="58"/>
      <c r="M103" s="58"/>
      <c r="N103" s="58"/>
      <c r="O103" s="58">
        <v>285</v>
      </c>
      <c r="P103" s="58">
        <v>285</v>
      </c>
      <c r="Q103" s="58">
        <f>F103+K103</f>
        <v>285</v>
      </c>
    </row>
    <row r="104" spans="1:17" s="2" customFormat="1" ht="56.25">
      <c r="A104" s="1"/>
      <c r="B104" s="24" t="s">
        <v>393</v>
      </c>
      <c r="C104" s="24" t="s">
        <v>321</v>
      </c>
      <c r="D104" s="154" t="s">
        <v>678</v>
      </c>
      <c r="E104" s="17" t="s">
        <v>322</v>
      </c>
      <c r="F104" s="58">
        <f>G104+J104</f>
        <v>0</v>
      </c>
      <c r="G104" s="58"/>
      <c r="H104" s="58"/>
      <c r="I104" s="58"/>
      <c r="J104" s="58"/>
      <c r="K104" s="58">
        <f>L104+O104</f>
        <v>2848.4</v>
      </c>
      <c r="L104" s="58"/>
      <c r="M104" s="58"/>
      <c r="N104" s="58"/>
      <c r="O104" s="58">
        <v>2848.4</v>
      </c>
      <c r="P104" s="58">
        <v>2848.4</v>
      </c>
      <c r="Q104" s="58">
        <f>F104+K104</f>
        <v>2848.4</v>
      </c>
    </row>
    <row r="105" spans="1:17" s="2" customFormat="1" ht="40.5">
      <c r="A105" s="1"/>
      <c r="B105" s="29" t="s">
        <v>282</v>
      </c>
      <c r="C105" s="20"/>
      <c r="D105" s="26"/>
      <c r="E105" s="21" t="s">
        <v>61</v>
      </c>
      <c r="F105" s="49">
        <f aca="true" t="shared" si="33" ref="F105:P105">F106</f>
        <v>543785.8</v>
      </c>
      <c r="G105" s="49">
        <f t="shared" si="33"/>
        <v>543785.8</v>
      </c>
      <c r="H105" s="49">
        <f t="shared" si="33"/>
        <v>22448.9</v>
      </c>
      <c r="I105" s="49">
        <f t="shared" si="33"/>
        <v>1005</v>
      </c>
      <c r="J105" s="49">
        <f t="shared" si="33"/>
        <v>0</v>
      </c>
      <c r="K105" s="49">
        <f t="shared" si="33"/>
        <v>467.4</v>
      </c>
      <c r="L105" s="49">
        <f t="shared" si="33"/>
        <v>70</v>
      </c>
      <c r="M105" s="49">
        <f t="shared" si="33"/>
        <v>56</v>
      </c>
      <c r="N105" s="49">
        <f t="shared" si="33"/>
        <v>0</v>
      </c>
      <c r="O105" s="49">
        <f t="shared" si="33"/>
        <v>397.40000000000003</v>
      </c>
      <c r="P105" s="49">
        <f t="shared" si="33"/>
        <v>397.40000000000003</v>
      </c>
      <c r="Q105" s="49">
        <f>F105+K105</f>
        <v>544253.2000000001</v>
      </c>
    </row>
    <row r="106" spans="1:17" s="2" customFormat="1" ht="40.5">
      <c r="A106" s="1"/>
      <c r="B106" s="29" t="s">
        <v>283</v>
      </c>
      <c r="C106" s="20"/>
      <c r="D106" s="26"/>
      <c r="E106" s="21" t="s">
        <v>25</v>
      </c>
      <c r="F106" s="49">
        <f aca="true" t="shared" si="34" ref="F106:Q106">F107+F109</f>
        <v>543785.8</v>
      </c>
      <c r="G106" s="49">
        <f t="shared" si="34"/>
        <v>543785.8</v>
      </c>
      <c r="H106" s="49">
        <f t="shared" si="34"/>
        <v>22448.9</v>
      </c>
      <c r="I106" s="49">
        <f t="shared" si="34"/>
        <v>1005</v>
      </c>
      <c r="J106" s="49">
        <f t="shared" si="34"/>
        <v>0</v>
      </c>
      <c r="K106" s="49">
        <f t="shared" si="34"/>
        <v>467.4</v>
      </c>
      <c r="L106" s="49">
        <f t="shared" si="34"/>
        <v>70</v>
      </c>
      <c r="M106" s="49">
        <f t="shared" si="34"/>
        <v>56</v>
      </c>
      <c r="N106" s="49">
        <f t="shared" si="34"/>
        <v>0</v>
      </c>
      <c r="O106" s="49">
        <f t="shared" si="34"/>
        <v>397.40000000000003</v>
      </c>
      <c r="P106" s="49">
        <f t="shared" si="34"/>
        <v>397.40000000000003</v>
      </c>
      <c r="Q106" s="49">
        <f t="shared" si="34"/>
        <v>544253.2000000001</v>
      </c>
    </row>
    <row r="107" spans="1:17" s="2" customFormat="1" ht="20.25">
      <c r="A107" s="1"/>
      <c r="B107" s="29" t="s">
        <v>599</v>
      </c>
      <c r="C107" s="20" t="s">
        <v>152</v>
      </c>
      <c r="D107" s="20"/>
      <c r="E107" s="30" t="s">
        <v>153</v>
      </c>
      <c r="F107" s="49">
        <f aca="true" t="shared" si="35" ref="F107:Q107">F108</f>
        <v>20977.1</v>
      </c>
      <c r="G107" s="49">
        <f t="shared" si="35"/>
        <v>20977.1</v>
      </c>
      <c r="H107" s="49">
        <f t="shared" si="35"/>
        <v>16033</v>
      </c>
      <c r="I107" s="49">
        <f t="shared" si="35"/>
        <v>434</v>
      </c>
      <c r="J107" s="49">
        <f t="shared" si="35"/>
        <v>0</v>
      </c>
      <c r="K107" s="49">
        <f t="shared" si="35"/>
        <v>360.8</v>
      </c>
      <c r="L107" s="49">
        <f t="shared" si="35"/>
        <v>0</v>
      </c>
      <c r="M107" s="49">
        <f t="shared" si="35"/>
        <v>0</v>
      </c>
      <c r="N107" s="49">
        <f t="shared" si="35"/>
        <v>0</v>
      </c>
      <c r="O107" s="49">
        <f t="shared" si="35"/>
        <v>360.8</v>
      </c>
      <c r="P107" s="49">
        <f t="shared" si="35"/>
        <v>360.8</v>
      </c>
      <c r="Q107" s="49">
        <f t="shared" si="35"/>
        <v>21337.899999999998</v>
      </c>
    </row>
    <row r="108" spans="1:17" s="2" customFormat="1" ht="56.25">
      <c r="A108" s="1"/>
      <c r="B108" s="24" t="s">
        <v>284</v>
      </c>
      <c r="C108" s="24" t="s">
        <v>261</v>
      </c>
      <c r="D108" s="46" t="s">
        <v>149</v>
      </c>
      <c r="E108" s="22" t="s">
        <v>262</v>
      </c>
      <c r="F108" s="50">
        <f>G108+J108</f>
        <v>20977.1</v>
      </c>
      <c r="G108" s="50">
        <v>20977.1</v>
      </c>
      <c r="H108" s="50">
        <v>16033</v>
      </c>
      <c r="I108" s="50">
        <v>434</v>
      </c>
      <c r="J108" s="50"/>
      <c r="K108" s="50">
        <f>L108+O108</f>
        <v>360.8</v>
      </c>
      <c r="L108" s="50"/>
      <c r="M108" s="50"/>
      <c r="N108" s="50"/>
      <c r="O108" s="50">
        <v>360.8</v>
      </c>
      <c r="P108" s="50">
        <v>360.8</v>
      </c>
      <c r="Q108" s="50">
        <f>F108+K108</f>
        <v>21337.899999999998</v>
      </c>
    </row>
    <row r="109" spans="1:17" s="2" customFormat="1" ht="30" customHeight="1">
      <c r="A109" s="1"/>
      <c r="B109" s="29" t="s">
        <v>600</v>
      </c>
      <c r="C109" s="29" t="s">
        <v>597</v>
      </c>
      <c r="D109" s="47"/>
      <c r="E109" s="21" t="s">
        <v>598</v>
      </c>
      <c r="F109" s="50">
        <f aca="true" t="shared" si="36" ref="F109:Q109">F110+F116+F122+F128+F139+F146+F150+F152+F157+F158+F154</f>
        <v>522808.70000000007</v>
      </c>
      <c r="G109" s="50">
        <f t="shared" si="36"/>
        <v>522808.70000000007</v>
      </c>
      <c r="H109" s="50">
        <f t="shared" si="36"/>
        <v>6415.900000000001</v>
      </c>
      <c r="I109" s="50">
        <f t="shared" si="36"/>
        <v>571</v>
      </c>
      <c r="J109" s="50">
        <f t="shared" si="36"/>
        <v>0</v>
      </c>
      <c r="K109" s="50">
        <f t="shared" si="36"/>
        <v>106.6</v>
      </c>
      <c r="L109" s="50">
        <f t="shared" si="36"/>
        <v>70</v>
      </c>
      <c r="M109" s="50">
        <f t="shared" si="36"/>
        <v>56</v>
      </c>
      <c r="N109" s="50">
        <f t="shared" si="36"/>
        <v>0</v>
      </c>
      <c r="O109" s="50">
        <f t="shared" si="36"/>
        <v>36.6</v>
      </c>
      <c r="P109" s="50">
        <f t="shared" si="36"/>
        <v>36.6</v>
      </c>
      <c r="Q109" s="50">
        <f t="shared" si="36"/>
        <v>522915.30000000005</v>
      </c>
    </row>
    <row r="110" spans="1:17" s="2" customFormat="1" ht="81.75" customHeight="1">
      <c r="A110" s="1"/>
      <c r="B110" s="24" t="s">
        <v>601</v>
      </c>
      <c r="C110" s="24" t="s">
        <v>162</v>
      </c>
      <c r="D110" s="46"/>
      <c r="E110" s="17" t="s">
        <v>550</v>
      </c>
      <c r="F110" s="50">
        <f aca="true" t="shared" si="37" ref="F110:Q110">F111+F115</f>
        <v>303479</v>
      </c>
      <c r="G110" s="50">
        <f t="shared" si="37"/>
        <v>303479</v>
      </c>
      <c r="H110" s="50">
        <f t="shared" si="37"/>
        <v>0</v>
      </c>
      <c r="I110" s="50">
        <f t="shared" si="37"/>
        <v>0</v>
      </c>
      <c r="J110" s="50">
        <f t="shared" si="37"/>
        <v>0</v>
      </c>
      <c r="K110" s="50">
        <f t="shared" si="37"/>
        <v>0</v>
      </c>
      <c r="L110" s="50">
        <f t="shared" si="37"/>
        <v>0</v>
      </c>
      <c r="M110" s="50">
        <f t="shared" si="37"/>
        <v>0</v>
      </c>
      <c r="N110" s="50">
        <f t="shared" si="37"/>
        <v>0</v>
      </c>
      <c r="O110" s="50">
        <f t="shared" si="37"/>
        <v>0</v>
      </c>
      <c r="P110" s="50">
        <f t="shared" si="37"/>
        <v>0</v>
      </c>
      <c r="Q110" s="50">
        <f t="shared" si="37"/>
        <v>303479</v>
      </c>
    </row>
    <row r="111" spans="1:17" s="2" customFormat="1" ht="66" customHeight="1">
      <c r="A111" s="1"/>
      <c r="B111" s="114" t="s">
        <v>551</v>
      </c>
      <c r="C111" s="118" t="s">
        <v>294</v>
      </c>
      <c r="D111" s="120" t="s">
        <v>295</v>
      </c>
      <c r="E111" s="121" t="s">
        <v>612</v>
      </c>
      <c r="F111" s="50">
        <f>G111+J111</f>
        <v>20479</v>
      </c>
      <c r="G111" s="50">
        <v>20479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0">
        <f>F111+K111</f>
        <v>20479</v>
      </c>
    </row>
    <row r="112" spans="1:17" s="2" customFormat="1" ht="112.5" hidden="1">
      <c r="A112" s="1"/>
      <c r="B112" s="119" t="s">
        <v>689</v>
      </c>
      <c r="C112" s="122" t="s">
        <v>296</v>
      </c>
      <c r="D112" s="122" t="s">
        <v>295</v>
      </c>
      <c r="E112" s="123" t="s">
        <v>564</v>
      </c>
      <c r="F112" s="50">
        <f>G112+J112</f>
        <v>0</v>
      </c>
      <c r="G112" s="85"/>
      <c r="H112" s="85"/>
      <c r="I112" s="85"/>
      <c r="J112" s="85"/>
      <c r="K112" s="85"/>
      <c r="L112" s="85"/>
      <c r="M112" s="85"/>
      <c r="N112" s="86"/>
      <c r="O112" s="85"/>
      <c r="P112" s="85"/>
      <c r="Q112" s="87">
        <f>F112+K112</f>
        <v>0</v>
      </c>
    </row>
    <row r="113" spans="1:17" s="2" customFormat="1" ht="112.5" hidden="1">
      <c r="A113" s="1"/>
      <c r="B113" s="114" t="s">
        <v>690</v>
      </c>
      <c r="C113" s="118" t="s">
        <v>297</v>
      </c>
      <c r="D113" s="118" t="s">
        <v>298</v>
      </c>
      <c r="E113" s="121" t="s">
        <v>711</v>
      </c>
      <c r="F113" s="50">
        <f>G113+J113</f>
        <v>0</v>
      </c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0">
        <f>F113+K113</f>
        <v>0</v>
      </c>
    </row>
    <row r="114" spans="1:17" s="2" customFormat="1" ht="37.5" hidden="1">
      <c r="A114" s="1"/>
      <c r="B114" s="114" t="s">
        <v>691</v>
      </c>
      <c r="C114" s="118" t="s">
        <v>712</v>
      </c>
      <c r="D114" s="120" t="s">
        <v>298</v>
      </c>
      <c r="E114" s="121" t="s">
        <v>713</v>
      </c>
      <c r="F114" s="50">
        <f>G114+J114</f>
        <v>0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0">
        <f>F114+K114</f>
        <v>0</v>
      </c>
    </row>
    <row r="115" spans="1:17" s="2" customFormat="1" ht="37.5">
      <c r="A115" s="1"/>
      <c r="B115" s="114" t="s">
        <v>552</v>
      </c>
      <c r="C115" s="118" t="s">
        <v>296</v>
      </c>
      <c r="D115" s="120" t="s">
        <v>290</v>
      </c>
      <c r="E115" s="121" t="s">
        <v>714</v>
      </c>
      <c r="F115" s="50">
        <f>G115+J115</f>
        <v>283000</v>
      </c>
      <c r="G115" s="50">
        <v>283000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0">
        <f>F115+K115</f>
        <v>283000</v>
      </c>
    </row>
    <row r="116" spans="1:17" s="2" customFormat="1" ht="56.25">
      <c r="A116" s="1"/>
      <c r="B116" s="24" t="s">
        <v>553</v>
      </c>
      <c r="C116" s="24" t="s">
        <v>554</v>
      </c>
      <c r="D116" s="46"/>
      <c r="E116" s="22" t="s">
        <v>555</v>
      </c>
      <c r="F116" s="50">
        <f aca="true" t="shared" si="38" ref="F116:Q116">F117+F121</f>
        <v>3368</v>
      </c>
      <c r="G116" s="50">
        <f t="shared" si="38"/>
        <v>3368</v>
      </c>
      <c r="H116" s="50">
        <f t="shared" si="38"/>
        <v>0</v>
      </c>
      <c r="I116" s="50">
        <f t="shared" si="38"/>
        <v>0</v>
      </c>
      <c r="J116" s="50">
        <f t="shared" si="38"/>
        <v>0</v>
      </c>
      <c r="K116" s="50">
        <f t="shared" si="38"/>
        <v>0</v>
      </c>
      <c r="L116" s="50">
        <f t="shared" si="38"/>
        <v>0</v>
      </c>
      <c r="M116" s="50">
        <f t="shared" si="38"/>
        <v>0</v>
      </c>
      <c r="N116" s="50">
        <f t="shared" si="38"/>
        <v>0</v>
      </c>
      <c r="O116" s="50">
        <f t="shared" si="38"/>
        <v>0</v>
      </c>
      <c r="P116" s="50">
        <f t="shared" si="38"/>
        <v>0</v>
      </c>
      <c r="Q116" s="50">
        <f t="shared" si="38"/>
        <v>3368</v>
      </c>
    </row>
    <row r="117" spans="1:17" s="2" customFormat="1" ht="82.5" customHeight="1">
      <c r="A117" s="1"/>
      <c r="B117" s="114" t="s">
        <v>556</v>
      </c>
      <c r="C117" s="118" t="s">
        <v>715</v>
      </c>
      <c r="D117" s="120" t="s">
        <v>295</v>
      </c>
      <c r="E117" s="121" t="s">
        <v>509</v>
      </c>
      <c r="F117" s="50">
        <f>G117+J117</f>
        <v>268</v>
      </c>
      <c r="G117" s="50">
        <v>268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0">
        <f>F117+K117</f>
        <v>268</v>
      </c>
    </row>
    <row r="118" spans="1:17" s="2" customFormat="1" ht="114.75" customHeight="1" hidden="1">
      <c r="A118" s="1"/>
      <c r="B118" s="119" t="s">
        <v>692</v>
      </c>
      <c r="C118" s="124" t="s">
        <v>405</v>
      </c>
      <c r="D118" s="122" t="s">
        <v>295</v>
      </c>
      <c r="E118" s="125" t="s">
        <v>564</v>
      </c>
      <c r="F118" s="50">
        <f>G118+J118</f>
        <v>0</v>
      </c>
      <c r="G118" s="88"/>
      <c r="H118" s="85"/>
      <c r="I118" s="85"/>
      <c r="J118" s="85"/>
      <c r="K118" s="85"/>
      <c r="L118" s="85"/>
      <c r="M118" s="89"/>
      <c r="N118" s="85"/>
      <c r="O118" s="85"/>
      <c r="P118" s="85"/>
      <c r="Q118" s="87">
        <f>F118+K118</f>
        <v>0</v>
      </c>
    </row>
    <row r="119" spans="1:17" s="2" customFormat="1" ht="112.5" hidden="1">
      <c r="A119" s="1"/>
      <c r="B119" s="114" t="s">
        <v>693</v>
      </c>
      <c r="C119" s="118" t="s">
        <v>743</v>
      </c>
      <c r="D119" s="118" t="s">
        <v>298</v>
      </c>
      <c r="E119" s="121" t="s">
        <v>328</v>
      </c>
      <c r="F119" s="50">
        <f>G119+J119</f>
        <v>0</v>
      </c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0">
        <f>F119+K119</f>
        <v>0</v>
      </c>
    </row>
    <row r="120" spans="1:17" s="2" customFormat="1" ht="37.5" hidden="1">
      <c r="A120" s="1"/>
      <c r="B120" s="114" t="s">
        <v>694</v>
      </c>
      <c r="C120" s="118" t="s">
        <v>329</v>
      </c>
      <c r="D120" s="120" t="s">
        <v>298</v>
      </c>
      <c r="E120" s="123" t="s">
        <v>330</v>
      </c>
      <c r="F120" s="50">
        <f>G120+J120</f>
        <v>0</v>
      </c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0">
        <f>F120+K120</f>
        <v>0</v>
      </c>
    </row>
    <row r="121" spans="1:17" s="2" customFormat="1" ht="56.25">
      <c r="A121" s="1"/>
      <c r="B121" s="114" t="s">
        <v>557</v>
      </c>
      <c r="C121" s="118" t="s">
        <v>405</v>
      </c>
      <c r="D121" s="120" t="s">
        <v>290</v>
      </c>
      <c r="E121" s="126" t="s">
        <v>43</v>
      </c>
      <c r="F121" s="50">
        <f>G121+J121</f>
        <v>3100</v>
      </c>
      <c r="G121" s="50">
        <v>3100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0">
        <f>F121+K121</f>
        <v>3100</v>
      </c>
    </row>
    <row r="122" spans="1:17" s="2" customFormat="1" ht="74.25" customHeight="1">
      <c r="A122" s="1"/>
      <c r="B122" s="24" t="s">
        <v>558</v>
      </c>
      <c r="C122" s="24" t="s">
        <v>559</v>
      </c>
      <c r="D122" s="46"/>
      <c r="E122" s="17" t="s">
        <v>467</v>
      </c>
      <c r="F122" s="50">
        <f aca="true" t="shared" si="39" ref="F122:Q122">F123+F124+F125+F126+F127</f>
        <v>9572.8</v>
      </c>
      <c r="G122" s="50">
        <f t="shared" si="39"/>
        <v>9572.8</v>
      </c>
      <c r="H122" s="50">
        <f t="shared" si="39"/>
        <v>0</v>
      </c>
      <c r="I122" s="50">
        <f t="shared" si="39"/>
        <v>0</v>
      </c>
      <c r="J122" s="50">
        <f t="shared" si="39"/>
        <v>0</v>
      </c>
      <c r="K122" s="50">
        <f t="shared" si="39"/>
        <v>0</v>
      </c>
      <c r="L122" s="50">
        <f t="shared" si="39"/>
        <v>0</v>
      </c>
      <c r="M122" s="50">
        <f t="shared" si="39"/>
        <v>0</v>
      </c>
      <c r="N122" s="50">
        <f t="shared" si="39"/>
        <v>0</v>
      </c>
      <c r="O122" s="50">
        <f t="shared" si="39"/>
        <v>0</v>
      </c>
      <c r="P122" s="50">
        <f t="shared" si="39"/>
        <v>0</v>
      </c>
      <c r="Q122" s="50">
        <f t="shared" si="39"/>
        <v>9572.8</v>
      </c>
    </row>
    <row r="123" spans="1:17" s="2" customFormat="1" ht="41.25" customHeight="1">
      <c r="A123" s="1"/>
      <c r="B123" s="114" t="s">
        <v>468</v>
      </c>
      <c r="C123" s="118" t="s">
        <v>11</v>
      </c>
      <c r="D123" s="120" t="s">
        <v>295</v>
      </c>
      <c r="E123" s="126" t="s">
        <v>12</v>
      </c>
      <c r="F123" s="50">
        <f>G123+J123</f>
        <v>100</v>
      </c>
      <c r="G123" s="50">
        <v>100</v>
      </c>
      <c r="H123" s="51"/>
      <c r="I123" s="51"/>
      <c r="J123" s="51"/>
      <c r="K123" s="50">
        <f>L123+O123</f>
        <v>0</v>
      </c>
      <c r="L123" s="51"/>
      <c r="M123" s="51"/>
      <c r="N123" s="51"/>
      <c r="O123" s="51"/>
      <c r="P123" s="51"/>
      <c r="Q123" s="50">
        <f>F123+K123</f>
        <v>100</v>
      </c>
    </row>
    <row r="124" spans="1:17" s="2" customFormat="1" ht="37.5">
      <c r="A124" s="1"/>
      <c r="B124" s="114" t="s">
        <v>469</v>
      </c>
      <c r="C124" s="118" t="s">
        <v>510</v>
      </c>
      <c r="D124" s="120" t="s">
        <v>298</v>
      </c>
      <c r="E124" s="121" t="s">
        <v>44</v>
      </c>
      <c r="F124" s="50">
        <f>G124+J124</f>
        <v>472.8</v>
      </c>
      <c r="G124" s="50">
        <v>472.8</v>
      </c>
      <c r="H124" s="50"/>
      <c r="I124" s="50"/>
      <c r="J124" s="50"/>
      <c r="K124" s="50">
        <f>L124+O124</f>
        <v>0</v>
      </c>
      <c r="L124" s="50"/>
      <c r="M124" s="50"/>
      <c r="N124" s="50"/>
      <c r="O124" s="50"/>
      <c r="P124" s="50"/>
      <c r="Q124" s="50">
        <f>F124+K124</f>
        <v>472.8</v>
      </c>
    </row>
    <row r="125" spans="1:17" s="2" customFormat="1" ht="56.25">
      <c r="A125" s="1"/>
      <c r="B125" s="114" t="s">
        <v>394</v>
      </c>
      <c r="C125" s="118" t="s">
        <v>709</v>
      </c>
      <c r="D125" s="120" t="s">
        <v>298</v>
      </c>
      <c r="E125" s="121" t="s">
        <v>562</v>
      </c>
      <c r="F125" s="50">
        <f>G125+J125</f>
        <v>2000</v>
      </c>
      <c r="G125" s="50">
        <v>2000</v>
      </c>
      <c r="H125" s="50"/>
      <c r="I125" s="50"/>
      <c r="J125" s="50"/>
      <c r="K125" s="50">
        <f>L125+O125</f>
        <v>0</v>
      </c>
      <c r="L125" s="50"/>
      <c r="M125" s="50"/>
      <c r="N125" s="50"/>
      <c r="O125" s="50"/>
      <c r="P125" s="50"/>
      <c r="Q125" s="50">
        <f>F125+K125</f>
        <v>2000</v>
      </c>
    </row>
    <row r="126" spans="1:17" s="2" customFormat="1" ht="43.5" customHeight="1">
      <c r="A126" s="1"/>
      <c r="B126" s="114" t="s">
        <v>395</v>
      </c>
      <c r="C126" s="118" t="s">
        <v>45</v>
      </c>
      <c r="D126" s="120" t="s">
        <v>298</v>
      </c>
      <c r="E126" s="121" t="s">
        <v>672</v>
      </c>
      <c r="F126" s="50">
        <f>G126+J126</f>
        <v>1000</v>
      </c>
      <c r="G126" s="50">
        <v>1000</v>
      </c>
      <c r="H126" s="50"/>
      <c r="I126" s="50"/>
      <c r="J126" s="50"/>
      <c r="K126" s="50">
        <f>L126+O126</f>
        <v>0</v>
      </c>
      <c r="L126" s="50"/>
      <c r="M126" s="50"/>
      <c r="N126" s="50"/>
      <c r="O126" s="50"/>
      <c r="P126" s="50"/>
      <c r="Q126" s="50">
        <f>F126+K126</f>
        <v>1000</v>
      </c>
    </row>
    <row r="127" spans="1:17" s="2" customFormat="1" ht="58.5" customHeight="1">
      <c r="A127" s="1"/>
      <c r="B127" s="114" t="s">
        <v>396</v>
      </c>
      <c r="C127" s="118" t="s">
        <v>511</v>
      </c>
      <c r="D127" s="118" t="s">
        <v>298</v>
      </c>
      <c r="E127" s="127" t="s">
        <v>346</v>
      </c>
      <c r="F127" s="64">
        <f>G127+J127</f>
        <v>6000</v>
      </c>
      <c r="G127" s="50">
        <v>6000</v>
      </c>
      <c r="H127" s="50"/>
      <c r="I127" s="50"/>
      <c r="J127" s="50"/>
      <c r="K127" s="50">
        <f>L127+O127</f>
        <v>0</v>
      </c>
      <c r="L127" s="50"/>
      <c r="M127" s="50"/>
      <c r="N127" s="50"/>
      <c r="O127" s="50"/>
      <c r="P127" s="50"/>
      <c r="Q127" s="50">
        <f>F127+K127</f>
        <v>6000</v>
      </c>
    </row>
    <row r="128" spans="1:17" s="2" customFormat="1" ht="57" customHeight="1">
      <c r="A128" s="1"/>
      <c r="B128" s="24" t="s">
        <v>397</v>
      </c>
      <c r="C128" s="24" t="s">
        <v>398</v>
      </c>
      <c r="D128" s="46"/>
      <c r="E128" s="22" t="s">
        <v>613</v>
      </c>
      <c r="F128" s="50">
        <f aca="true" t="shared" si="40" ref="F128:Q128">F129+F130+F131+F132+F133+F134+F135+F136+F137</f>
        <v>144389.3</v>
      </c>
      <c r="G128" s="50">
        <f t="shared" si="40"/>
        <v>144389.3</v>
      </c>
      <c r="H128" s="50">
        <f t="shared" si="40"/>
        <v>0</v>
      </c>
      <c r="I128" s="50">
        <f t="shared" si="40"/>
        <v>0</v>
      </c>
      <c r="J128" s="50">
        <f t="shared" si="40"/>
        <v>0</v>
      </c>
      <c r="K128" s="50">
        <f t="shared" si="40"/>
        <v>0</v>
      </c>
      <c r="L128" s="50">
        <f t="shared" si="40"/>
        <v>0</v>
      </c>
      <c r="M128" s="50">
        <f t="shared" si="40"/>
        <v>0</v>
      </c>
      <c r="N128" s="50">
        <f t="shared" si="40"/>
        <v>0</v>
      </c>
      <c r="O128" s="50">
        <f t="shared" si="40"/>
        <v>0</v>
      </c>
      <c r="P128" s="50">
        <f t="shared" si="40"/>
        <v>0</v>
      </c>
      <c r="Q128" s="50">
        <f t="shared" si="40"/>
        <v>144389.3</v>
      </c>
    </row>
    <row r="129" spans="1:17" s="2" customFormat="1" ht="47.25" customHeight="1">
      <c r="A129" s="1"/>
      <c r="B129" s="114" t="s">
        <v>399</v>
      </c>
      <c r="C129" s="118" t="s">
        <v>563</v>
      </c>
      <c r="D129" s="120" t="s">
        <v>314</v>
      </c>
      <c r="E129" s="121" t="s">
        <v>428</v>
      </c>
      <c r="F129" s="50">
        <f aca="true" t="shared" si="41" ref="F129:F138">G129+J129</f>
        <v>979.6</v>
      </c>
      <c r="G129" s="50">
        <v>979.6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0">
        <f aca="true" t="shared" si="42" ref="Q129:Q138">F129+K129</f>
        <v>979.6</v>
      </c>
    </row>
    <row r="130" spans="1:17" s="2" customFormat="1" ht="37.5">
      <c r="A130" s="1"/>
      <c r="B130" s="114" t="s">
        <v>400</v>
      </c>
      <c r="C130" s="118" t="s">
        <v>429</v>
      </c>
      <c r="D130" s="120" t="s">
        <v>314</v>
      </c>
      <c r="E130" s="121" t="s">
        <v>455</v>
      </c>
      <c r="F130" s="50">
        <f t="shared" si="41"/>
        <v>214</v>
      </c>
      <c r="G130" s="50">
        <v>214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0">
        <f t="shared" si="42"/>
        <v>214</v>
      </c>
    </row>
    <row r="131" spans="1:17" s="2" customFormat="1" ht="37.5">
      <c r="A131" s="1"/>
      <c r="B131" s="114" t="s">
        <v>435</v>
      </c>
      <c r="C131" s="118" t="s">
        <v>430</v>
      </c>
      <c r="D131" s="120" t="s">
        <v>314</v>
      </c>
      <c r="E131" s="121" t="s">
        <v>431</v>
      </c>
      <c r="F131" s="50">
        <f t="shared" si="41"/>
        <v>64999.8</v>
      </c>
      <c r="G131" s="50">
        <v>64999.8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0">
        <f t="shared" si="42"/>
        <v>64999.8</v>
      </c>
    </row>
    <row r="132" spans="1:17" s="2" customFormat="1" ht="37.5">
      <c r="A132" s="1"/>
      <c r="B132" s="114" t="s">
        <v>436</v>
      </c>
      <c r="C132" s="118" t="s">
        <v>432</v>
      </c>
      <c r="D132" s="120" t="s">
        <v>314</v>
      </c>
      <c r="E132" s="121" t="s">
        <v>36</v>
      </c>
      <c r="F132" s="50">
        <f t="shared" si="41"/>
        <v>9630</v>
      </c>
      <c r="G132" s="50">
        <v>9630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0">
        <f t="shared" si="42"/>
        <v>9630</v>
      </c>
    </row>
    <row r="133" spans="1:17" s="2" customFormat="1" ht="37.5">
      <c r="A133" s="1"/>
      <c r="B133" s="114" t="s">
        <v>437</v>
      </c>
      <c r="C133" s="118" t="s">
        <v>729</v>
      </c>
      <c r="D133" s="120" t="s">
        <v>314</v>
      </c>
      <c r="E133" s="121" t="s">
        <v>730</v>
      </c>
      <c r="F133" s="50">
        <f t="shared" si="41"/>
        <v>24611.1</v>
      </c>
      <c r="G133" s="50">
        <v>24611.1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0">
        <f t="shared" si="42"/>
        <v>24611.1</v>
      </c>
    </row>
    <row r="134" spans="1:17" s="2" customFormat="1" ht="37.5">
      <c r="A134" s="1"/>
      <c r="B134" s="114" t="s">
        <v>438</v>
      </c>
      <c r="C134" s="118" t="s">
        <v>731</v>
      </c>
      <c r="D134" s="120" t="s">
        <v>314</v>
      </c>
      <c r="E134" s="121" t="s">
        <v>732</v>
      </c>
      <c r="F134" s="50">
        <f t="shared" si="41"/>
        <v>535</v>
      </c>
      <c r="G134" s="50">
        <v>535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0">
        <f t="shared" si="42"/>
        <v>535</v>
      </c>
    </row>
    <row r="135" spans="1:17" s="2" customFormat="1" ht="37.5">
      <c r="A135" s="1"/>
      <c r="B135" s="114" t="s">
        <v>439</v>
      </c>
      <c r="C135" s="118" t="s">
        <v>733</v>
      </c>
      <c r="D135" s="120" t="s">
        <v>314</v>
      </c>
      <c r="E135" s="121" t="s">
        <v>456</v>
      </c>
      <c r="F135" s="50">
        <f t="shared" si="41"/>
        <v>43419.8</v>
      </c>
      <c r="G135" s="50">
        <v>43419.8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0">
        <f t="shared" si="42"/>
        <v>43419.8</v>
      </c>
    </row>
    <row r="136" spans="1:17" s="2" customFormat="1" ht="37.5">
      <c r="A136" s="1"/>
      <c r="B136" s="114" t="s">
        <v>470</v>
      </c>
      <c r="C136" s="118" t="s">
        <v>734</v>
      </c>
      <c r="D136" s="120" t="s">
        <v>314</v>
      </c>
      <c r="E136" s="121" t="s">
        <v>735</v>
      </c>
      <c r="F136" s="50">
        <f t="shared" si="41"/>
        <v>0</v>
      </c>
      <c r="G136" s="50"/>
      <c r="H136" s="50"/>
      <c r="I136" s="51"/>
      <c r="J136" s="51"/>
      <c r="K136" s="51"/>
      <c r="L136" s="51"/>
      <c r="M136" s="51"/>
      <c r="N136" s="51"/>
      <c r="O136" s="51"/>
      <c r="P136" s="51"/>
      <c r="Q136" s="50">
        <f t="shared" si="42"/>
        <v>0</v>
      </c>
    </row>
    <row r="137" spans="1:17" s="2" customFormat="1" ht="48" customHeight="1">
      <c r="A137" s="1"/>
      <c r="B137" s="114" t="s">
        <v>471</v>
      </c>
      <c r="C137" s="118" t="s">
        <v>26</v>
      </c>
      <c r="D137" s="120" t="s">
        <v>111</v>
      </c>
      <c r="E137" s="121" t="s">
        <v>614</v>
      </c>
      <c r="F137" s="50">
        <f t="shared" si="41"/>
        <v>0</v>
      </c>
      <c r="G137" s="50"/>
      <c r="H137" s="50"/>
      <c r="I137" s="51"/>
      <c r="J137" s="51"/>
      <c r="K137" s="51"/>
      <c r="L137" s="51"/>
      <c r="M137" s="51"/>
      <c r="N137" s="51"/>
      <c r="O137" s="51"/>
      <c r="P137" s="51"/>
      <c r="Q137" s="50">
        <f t="shared" si="42"/>
        <v>0</v>
      </c>
    </row>
    <row r="138" spans="1:17" s="2" customFormat="1" ht="37.5" hidden="1">
      <c r="A138" s="1"/>
      <c r="B138" s="24" t="s">
        <v>60</v>
      </c>
      <c r="C138" s="24" t="s">
        <v>26</v>
      </c>
      <c r="D138" s="46" t="s">
        <v>111</v>
      </c>
      <c r="E138" s="22" t="s">
        <v>345</v>
      </c>
      <c r="F138" s="50">
        <f t="shared" si="41"/>
        <v>0</v>
      </c>
      <c r="G138" s="50"/>
      <c r="H138" s="50"/>
      <c r="I138" s="50"/>
      <c r="J138" s="50"/>
      <c r="K138" s="50">
        <f>L138+O138</f>
        <v>0</v>
      </c>
      <c r="L138" s="50"/>
      <c r="M138" s="50"/>
      <c r="N138" s="50"/>
      <c r="O138" s="50"/>
      <c r="P138" s="50"/>
      <c r="Q138" s="50">
        <f t="shared" si="42"/>
        <v>0</v>
      </c>
    </row>
    <row r="139" spans="1:17" s="2" customFormat="1" ht="102" customHeight="1">
      <c r="A139" s="1"/>
      <c r="B139" s="24" t="s">
        <v>695</v>
      </c>
      <c r="C139" s="24" t="s">
        <v>347</v>
      </c>
      <c r="D139" s="24"/>
      <c r="E139" s="33" t="s">
        <v>528</v>
      </c>
      <c r="F139" s="50">
        <f aca="true" t="shared" si="43" ref="F139:Q139">F141+F142+F143+F144+F145</f>
        <v>48061.700000000004</v>
      </c>
      <c r="G139" s="50">
        <f t="shared" si="43"/>
        <v>48061.700000000004</v>
      </c>
      <c r="H139" s="50">
        <f t="shared" si="43"/>
        <v>0</v>
      </c>
      <c r="I139" s="50">
        <f t="shared" si="43"/>
        <v>0</v>
      </c>
      <c r="J139" s="50">
        <f t="shared" si="43"/>
        <v>0</v>
      </c>
      <c r="K139" s="50">
        <f t="shared" si="43"/>
        <v>0</v>
      </c>
      <c r="L139" s="50">
        <f t="shared" si="43"/>
        <v>0</v>
      </c>
      <c r="M139" s="50">
        <f t="shared" si="43"/>
        <v>0</v>
      </c>
      <c r="N139" s="50">
        <f t="shared" si="43"/>
        <v>0</v>
      </c>
      <c r="O139" s="50">
        <f t="shared" si="43"/>
        <v>0</v>
      </c>
      <c r="P139" s="50">
        <f t="shared" si="43"/>
        <v>0</v>
      </c>
      <c r="Q139" s="50">
        <f t="shared" si="43"/>
        <v>48061.700000000004</v>
      </c>
    </row>
    <row r="140" spans="1:17" s="2" customFormat="1" ht="87" customHeight="1" hidden="1">
      <c r="A140" s="1"/>
      <c r="B140" s="24" t="s">
        <v>348</v>
      </c>
      <c r="C140" s="24" t="s">
        <v>349</v>
      </c>
      <c r="D140" s="46"/>
      <c r="E140" s="22" t="s">
        <v>350</v>
      </c>
      <c r="F140" s="50">
        <f aca="true" t="shared" si="44" ref="F140:F145">G140+J140</f>
        <v>0</v>
      </c>
      <c r="G140" s="50"/>
      <c r="H140" s="50"/>
      <c r="I140" s="50"/>
      <c r="J140" s="50"/>
      <c r="K140" s="50">
        <f>L140+O140</f>
        <v>0</v>
      </c>
      <c r="L140" s="50"/>
      <c r="M140" s="50"/>
      <c r="N140" s="50"/>
      <c r="O140" s="50"/>
      <c r="P140" s="50"/>
      <c r="Q140" s="50">
        <f aca="true" t="shared" si="45" ref="Q140:Q145">F140+K140</f>
        <v>0</v>
      </c>
    </row>
    <row r="141" spans="1:17" s="2" customFormat="1" ht="46.5" customHeight="1">
      <c r="A141" s="1"/>
      <c r="B141" s="118" t="s">
        <v>458</v>
      </c>
      <c r="C141" s="118" t="s">
        <v>457</v>
      </c>
      <c r="D141" s="120" t="s">
        <v>111</v>
      </c>
      <c r="E141" s="121" t="s">
        <v>614</v>
      </c>
      <c r="F141" s="50">
        <f t="shared" si="44"/>
        <v>37022.4</v>
      </c>
      <c r="G141" s="50">
        <v>37022.4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>
        <f t="shared" si="45"/>
        <v>37022.4</v>
      </c>
    </row>
    <row r="142" spans="1:17" s="2" customFormat="1" ht="63" customHeight="1">
      <c r="A142" s="1"/>
      <c r="B142" s="118" t="s">
        <v>459</v>
      </c>
      <c r="C142" s="118" t="s">
        <v>460</v>
      </c>
      <c r="D142" s="120" t="s">
        <v>111</v>
      </c>
      <c r="E142" s="121" t="s">
        <v>749</v>
      </c>
      <c r="F142" s="50">
        <f t="shared" si="44"/>
        <v>7840.8</v>
      </c>
      <c r="G142" s="50">
        <v>7840.8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>
        <f t="shared" si="45"/>
        <v>7840.8</v>
      </c>
    </row>
    <row r="143" spans="1:17" s="2" customFormat="1" ht="53.25" customHeight="1">
      <c r="A143" s="1"/>
      <c r="B143" s="118" t="s">
        <v>462</v>
      </c>
      <c r="C143" s="118" t="s">
        <v>461</v>
      </c>
      <c r="D143" s="120" t="s">
        <v>111</v>
      </c>
      <c r="E143" s="121" t="s">
        <v>750</v>
      </c>
      <c r="F143" s="50">
        <f t="shared" si="44"/>
        <v>2448</v>
      </c>
      <c r="G143" s="50">
        <v>2448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>
        <f t="shared" si="45"/>
        <v>2448</v>
      </c>
    </row>
    <row r="144" spans="1:17" s="2" customFormat="1" ht="77.25" customHeight="1">
      <c r="A144" s="1"/>
      <c r="B144" s="118" t="s">
        <v>463</v>
      </c>
      <c r="C144" s="118" t="s">
        <v>464</v>
      </c>
      <c r="D144" s="120" t="s">
        <v>111</v>
      </c>
      <c r="E144" s="121" t="s">
        <v>751</v>
      </c>
      <c r="F144" s="50">
        <f t="shared" si="44"/>
        <v>591.9</v>
      </c>
      <c r="G144" s="50">
        <v>591.9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>
        <f t="shared" si="45"/>
        <v>591.9</v>
      </c>
    </row>
    <row r="145" spans="1:17" s="2" customFormat="1" ht="84.75" customHeight="1">
      <c r="A145" s="1"/>
      <c r="B145" s="118" t="s">
        <v>465</v>
      </c>
      <c r="C145" s="118" t="s">
        <v>466</v>
      </c>
      <c r="D145" s="120" t="s">
        <v>111</v>
      </c>
      <c r="E145" s="121" t="s">
        <v>703</v>
      </c>
      <c r="F145" s="50">
        <f t="shared" si="44"/>
        <v>158.6</v>
      </c>
      <c r="G145" s="50">
        <v>158.6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>
        <f t="shared" si="45"/>
        <v>158.6</v>
      </c>
    </row>
    <row r="146" spans="1:17" s="112" customFormat="1" ht="59.25" customHeight="1">
      <c r="A146" s="110"/>
      <c r="B146" s="39" t="s">
        <v>472</v>
      </c>
      <c r="C146" s="39" t="s">
        <v>349</v>
      </c>
      <c r="D146" s="128"/>
      <c r="E146" s="28" t="s">
        <v>752</v>
      </c>
      <c r="F146" s="54">
        <f aca="true" t="shared" si="46" ref="F146:Q146">F147+F148</f>
        <v>6734.700000000001</v>
      </c>
      <c r="G146" s="54">
        <f t="shared" si="46"/>
        <v>6734.700000000001</v>
      </c>
      <c r="H146" s="54">
        <f t="shared" si="46"/>
        <v>5211.1</v>
      </c>
      <c r="I146" s="54">
        <f t="shared" si="46"/>
        <v>413</v>
      </c>
      <c r="J146" s="54">
        <f t="shared" si="46"/>
        <v>0</v>
      </c>
      <c r="K146" s="54">
        <f t="shared" si="46"/>
        <v>106.6</v>
      </c>
      <c r="L146" s="54">
        <f t="shared" si="46"/>
        <v>70</v>
      </c>
      <c r="M146" s="54">
        <f t="shared" si="46"/>
        <v>56</v>
      </c>
      <c r="N146" s="54">
        <f t="shared" si="46"/>
        <v>0</v>
      </c>
      <c r="O146" s="54">
        <f t="shared" si="46"/>
        <v>36.6</v>
      </c>
      <c r="P146" s="54">
        <f t="shared" si="46"/>
        <v>36.6</v>
      </c>
      <c r="Q146" s="54">
        <f t="shared" si="46"/>
        <v>6841.3</v>
      </c>
    </row>
    <row r="147" spans="1:17" s="2" customFormat="1" ht="75">
      <c r="A147" s="1"/>
      <c r="B147" s="114" t="s">
        <v>473</v>
      </c>
      <c r="C147" s="118" t="s">
        <v>351</v>
      </c>
      <c r="D147" s="120" t="s">
        <v>113</v>
      </c>
      <c r="E147" s="121" t="s">
        <v>30</v>
      </c>
      <c r="F147" s="50">
        <f>G147+J147</f>
        <v>5010.8</v>
      </c>
      <c r="G147" s="50">
        <v>5010.8</v>
      </c>
      <c r="H147" s="50">
        <v>3975</v>
      </c>
      <c r="I147" s="50">
        <v>273.1</v>
      </c>
      <c r="J147" s="50"/>
      <c r="K147" s="50">
        <f>L147+O147</f>
        <v>70</v>
      </c>
      <c r="L147" s="50">
        <v>70</v>
      </c>
      <c r="M147" s="50">
        <v>56</v>
      </c>
      <c r="N147" s="50"/>
      <c r="O147" s="50"/>
      <c r="P147" s="50"/>
      <c r="Q147" s="50">
        <f aca="true" t="shared" si="47" ref="Q147:Q153">F147+K147</f>
        <v>5080.8</v>
      </c>
    </row>
    <row r="148" spans="1:17" s="2" customFormat="1" ht="46.5" customHeight="1">
      <c r="A148" s="1"/>
      <c r="B148" s="114" t="s">
        <v>474</v>
      </c>
      <c r="C148" s="118" t="s">
        <v>31</v>
      </c>
      <c r="D148" s="120" t="s">
        <v>111</v>
      </c>
      <c r="E148" s="121" t="s">
        <v>327</v>
      </c>
      <c r="F148" s="50">
        <f>G148+J148</f>
        <v>1723.9</v>
      </c>
      <c r="G148" s="50">
        <v>1723.9</v>
      </c>
      <c r="H148" s="50">
        <v>1236.1</v>
      </c>
      <c r="I148" s="50">
        <v>139.9</v>
      </c>
      <c r="J148" s="50"/>
      <c r="K148" s="50">
        <f>L148+O148</f>
        <v>36.6</v>
      </c>
      <c r="L148" s="50"/>
      <c r="M148" s="50"/>
      <c r="N148" s="50"/>
      <c r="O148" s="50">
        <v>36.6</v>
      </c>
      <c r="P148" s="50">
        <v>36.6</v>
      </c>
      <c r="Q148" s="50">
        <f t="shared" si="47"/>
        <v>1760.5</v>
      </c>
    </row>
    <row r="149" spans="1:17" s="2" customFormat="1" ht="159" customHeight="1" hidden="1">
      <c r="A149" s="1"/>
      <c r="B149" s="24" t="s">
        <v>727</v>
      </c>
      <c r="C149" s="24" t="s">
        <v>728</v>
      </c>
      <c r="D149" s="46" t="s">
        <v>111</v>
      </c>
      <c r="E149" s="22" t="s">
        <v>568</v>
      </c>
      <c r="F149" s="50">
        <f>G149+J149</f>
        <v>0</v>
      </c>
      <c r="G149" s="50"/>
      <c r="H149" s="50"/>
      <c r="I149" s="50"/>
      <c r="J149" s="50"/>
      <c r="K149" s="50">
        <f>L149+O149</f>
        <v>0</v>
      </c>
      <c r="L149" s="50"/>
      <c r="M149" s="50"/>
      <c r="N149" s="50"/>
      <c r="O149" s="50"/>
      <c r="P149" s="50"/>
      <c r="Q149" s="50">
        <f t="shared" si="47"/>
        <v>0</v>
      </c>
    </row>
    <row r="150" spans="1:17" s="2" customFormat="1" ht="101.25" customHeight="1">
      <c r="A150" s="1"/>
      <c r="B150" s="24" t="s">
        <v>475</v>
      </c>
      <c r="C150" s="24" t="s">
        <v>407</v>
      </c>
      <c r="D150" s="46" t="s">
        <v>111</v>
      </c>
      <c r="E150" s="22" t="s">
        <v>753</v>
      </c>
      <c r="F150" s="50">
        <f>G150</f>
        <v>200</v>
      </c>
      <c r="G150" s="50">
        <v>200</v>
      </c>
      <c r="H150" s="50"/>
      <c r="I150" s="50"/>
      <c r="J150" s="50"/>
      <c r="K150" s="50">
        <f>K151</f>
        <v>0</v>
      </c>
      <c r="L150" s="50"/>
      <c r="M150" s="50"/>
      <c r="N150" s="50"/>
      <c r="O150" s="50">
        <f>O151</f>
        <v>0</v>
      </c>
      <c r="P150" s="50">
        <f>P151</f>
        <v>0</v>
      </c>
      <c r="Q150" s="50">
        <f t="shared" si="47"/>
        <v>200</v>
      </c>
    </row>
    <row r="151" spans="1:17" s="2" customFormat="1" ht="75" hidden="1">
      <c r="A151" s="1"/>
      <c r="B151" s="114" t="s">
        <v>476</v>
      </c>
      <c r="C151" s="118" t="s">
        <v>512</v>
      </c>
      <c r="D151" s="120" t="s">
        <v>111</v>
      </c>
      <c r="E151" s="121" t="s">
        <v>335</v>
      </c>
      <c r="F151" s="50"/>
      <c r="G151" s="50"/>
      <c r="H151" s="50"/>
      <c r="I151" s="50"/>
      <c r="J151" s="50"/>
      <c r="K151" s="50">
        <f>L151+O151</f>
        <v>0</v>
      </c>
      <c r="L151" s="50"/>
      <c r="M151" s="50"/>
      <c r="N151" s="50"/>
      <c r="O151" s="50"/>
      <c r="P151" s="50"/>
      <c r="Q151" s="50">
        <f t="shared" si="47"/>
        <v>0</v>
      </c>
    </row>
    <row r="152" spans="1:17" s="2" customFormat="1" ht="81" customHeight="1">
      <c r="A152" s="1"/>
      <c r="B152" s="24" t="s">
        <v>477</v>
      </c>
      <c r="C152" s="24" t="s">
        <v>728</v>
      </c>
      <c r="D152" s="46" t="s">
        <v>290</v>
      </c>
      <c r="E152" s="22" t="s">
        <v>352</v>
      </c>
      <c r="F152" s="50">
        <f>G152+J152</f>
        <v>222.9</v>
      </c>
      <c r="G152" s="50">
        <v>222.9</v>
      </c>
      <c r="H152" s="50"/>
      <c r="I152" s="50"/>
      <c r="J152" s="50"/>
      <c r="K152" s="50">
        <f>L152+O152</f>
        <v>0</v>
      </c>
      <c r="L152" s="50"/>
      <c r="M152" s="50"/>
      <c r="N152" s="50"/>
      <c r="O152" s="50"/>
      <c r="P152" s="50"/>
      <c r="Q152" s="50">
        <f t="shared" si="47"/>
        <v>222.9</v>
      </c>
    </row>
    <row r="153" spans="1:17" s="2" customFormat="1" ht="18.75" hidden="1">
      <c r="A153" s="1"/>
      <c r="B153" s="24" t="s">
        <v>569</v>
      </c>
      <c r="C153" s="24" t="s">
        <v>570</v>
      </c>
      <c r="D153" s="46"/>
      <c r="E153" s="22" t="s">
        <v>571</v>
      </c>
      <c r="F153" s="50">
        <f>G153+J153</f>
        <v>0</v>
      </c>
      <c r="G153" s="50"/>
      <c r="H153" s="50"/>
      <c r="I153" s="50"/>
      <c r="J153" s="50"/>
      <c r="K153" s="50">
        <f>L153+O153</f>
        <v>0</v>
      </c>
      <c r="L153" s="50"/>
      <c r="M153" s="50"/>
      <c r="N153" s="50"/>
      <c r="O153" s="50"/>
      <c r="P153" s="50"/>
      <c r="Q153" s="50">
        <f t="shared" si="47"/>
        <v>0</v>
      </c>
    </row>
    <row r="154" spans="1:17" s="2" customFormat="1" ht="18.75">
      <c r="A154" s="1"/>
      <c r="B154" s="24" t="s">
        <v>414</v>
      </c>
      <c r="C154" s="24" t="s">
        <v>415</v>
      </c>
      <c r="D154" s="46"/>
      <c r="E154" s="22" t="s">
        <v>571</v>
      </c>
      <c r="F154" s="50">
        <f aca="true" t="shared" si="48" ref="F154:Q154">F155+F156</f>
        <v>495.2</v>
      </c>
      <c r="G154" s="50">
        <f t="shared" si="48"/>
        <v>495.2</v>
      </c>
      <c r="H154" s="50">
        <f t="shared" si="48"/>
        <v>0</v>
      </c>
      <c r="I154" s="50">
        <f t="shared" si="48"/>
        <v>0</v>
      </c>
      <c r="J154" s="50">
        <f t="shared" si="48"/>
        <v>0</v>
      </c>
      <c r="K154" s="50">
        <f t="shared" si="48"/>
        <v>0</v>
      </c>
      <c r="L154" s="50">
        <f t="shared" si="48"/>
        <v>0</v>
      </c>
      <c r="M154" s="50">
        <f t="shared" si="48"/>
        <v>0</v>
      </c>
      <c r="N154" s="50">
        <f t="shared" si="48"/>
        <v>0</v>
      </c>
      <c r="O154" s="50">
        <f t="shared" si="48"/>
        <v>0</v>
      </c>
      <c r="P154" s="50">
        <f t="shared" si="48"/>
        <v>0</v>
      </c>
      <c r="Q154" s="50">
        <f t="shared" si="48"/>
        <v>495.2</v>
      </c>
    </row>
    <row r="155" spans="1:17" s="2" customFormat="1" ht="37.5">
      <c r="A155" s="1"/>
      <c r="B155" s="114" t="s">
        <v>416</v>
      </c>
      <c r="C155" s="118" t="s">
        <v>417</v>
      </c>
      <c r="D155" s="120" t="s">
        <v>295</v>
      </c>
      <c r="E155" s="121" t="s">
        <v>406</v>
      </c>
      <c r="F155" s="50">
        <f>G155+J155</f>
        <v>98</v>
      </c>
      <c r="G155" s="50">
        <v>98</v>
      </c>
      <c r="H155" s="50"/>
      <c r="I155" s="50"/>
      <c r="J155" s="50"/>
      <c r="K155" s="50">
        <f>L155+O155</f>
        <v>0</v>
      </c>
      <c r="L155" s="50"/>
      <c r="M155" s="50"/>
      <c r="N155" s="50"/>
      <c r="O155" s="50"/>
      <c r="P155" s="50"/>
      <c r="Q155" s="50">
        <f>F155+K155</f>
        <v>98</v>
      </c>
    </row>
    <row r="156" spans="1:17" s="2" customFormat="1" ht="56.25">
      <c r="A156" s="1"/>
      <c r="B156" s="114" t="s">
        <v>418</v>
      </c>
      <c r="C156" s="118" t="s">
        <v>419</v>
      </c>
      <c r="D156" s="120" t="s">
        <v>295</v>
      </c>
      <c r="E156" s="126" t="s">
        <v>615</v>
      </c>
      <c r="F156" s="50">
        <f>G156+J156</f>
        <v>397.2</v>
      </c>
      <c r="G156" s="50">
        <v>397.2</v>
      </c>
      <c r="H156" s="50"/>
      <c r="I156" s="50"/>
      <c r="J156" s="50"/>
      <c r="K156" s="50">
        <f>L156+O156</f>
        <v>0</v>
      </c>
      <c r="L156" s="50"/>
      <c r="M156" s="50"/>
      <c r="N156" s="50"/>
      <c r="O156" s="50"/>
      <c r="P156" s="50"/>
      <c r="Q156" s="50">
        <f>F156+K156</f>
        <v>397.2</v>
      </c>
    </row>
    <row r="157" spans="1:17" s="2" customFormat="1" ht="112.5">
      <c r="A157" s="1"/>
      <c r="B157" s="24" t="s">
        <v>420</v>
      </c>
      <c r="C157" s="24" t="s">
        <v>353</v>
      </c>
      <c r="D157" s="46" t="s">
        <v>314</v>
      </c>
      <c r="E157" s="19" t="s">
        <v>529</v>
      </c>
      <c r="F157" s="50">
        <f>G157+J157</f>
        <v>3388.7</v>
      </c>
      <c r="G157" s="50">
        <v>3388.7</v>
      </c>
      <c r="H157" s="50"/>
      <c r="I157" s="50"/>
      <c r="J157" s="50"/>
      <c r="K157" s="50">
        <f>L157+O157</f>
        <v>0</v>
      </c>
      <c r="L157" s="50"/>
      <c r="M157" s="50"/>
      <c r="N157" s="50"/>
      <c r="O157" s="50"/>
      <c r="P157" s="50"/>
      <c r="Q157" s="50">
        <f>F157+K157</f>
        <v>3388.7</v>
      </c>
    </row>
    <row r="158" spans="1:17" s="2" customFormat="1" ht="18.75">
      <c r="A158" s="1"/>
      <c r="B158" s="24" t="s">
        <v>421</v>
      </c>
      <c r="C158" s="24" t="s">
        <v>610</v>
      </c>
      <c r="D158" s="46"/>
      <c r="E158" s="17" t="s">
        <v>354</v>
      </c>
      <c r="F158" s="50">
        <f aca="true" t="shared" si="49" ref="F158:Q158">F159+F160</f>
        <v>2896.4</v>
      </c>
      <c r="G158" s="50">
        <f t="shared" si="49"/>
        <v>2896.4</v>
      </c>
      <c r="H158" s="50">
        <f t="shared" si="49"/>
        <v>1204.8</v>
      </c>
      <c r="I158" s="50">
        <f t="shared" si="49"/>
        <v>158</v>
      </c>
      <c r="J158" s="50">
        <f t="shared" si="49"/>
        <v>0</v>
      </c>
      <c r="K158" s="50">
        <f t="shared" si="49"/>
        <v>0</v>
      </c>
      <c r="L158" s="50">
        <f t="shared" si="49"/>
        <v>0</v>
      </c>
      <c r="M158" s="50">
        <f t="shared" si="49"/>
        <v>0</v>
      </c>
      <c r="N158" s="50">
        <f t="shared" si="49"/>
        <v>0</v>
      </c>
      <c r="O158" s="50">
        <f t="shared" si="49"/>
        <v>0</v>
      </c>
      <c r="P158" s="50">
        <f t="shared" si="49"/>
        <v>0</v>
      </c>
      <c r="Q158" s="50">
        <f t="shared" si="49"/>
        <v>2896.4</v>
      </c>
    </row>
    <row r="159" spans="1:17" s="2" customFormat="1" ht="75">
      <c r="A159" s="1"/>
      <c r="B159" s="114" t="s">
        <v>364</v>
      </c>
      <c r="C159" s="118" t="s">
        <v>611</v>
      </c>
      <c r="D159" s="120" t="s">
        <v>15</v>
      </c>
      <c r="E159" s="126" t="s">
        <v>357</v>
      </c>
      <c r="F159" s="50">
        <f>G159+J159</f>
        <v>1710.4</v>
      </c>
      <c r="G159" s="50">
        <v>1710.4</v>
      </c>
      <c r="H159" s="50">
        <v>1204.8</v>
      </c>
      <c r="I159" s="50">
        <v>158</v>
      </c>
      <c r="J159" s="50"/>
      <c r="K159" s="50">
        <f>L159+O159</f>
        <v>0</v>
      </c>
      <c r="L159" s="50"/>
      <c r="M159" s="50"/>
      <c r="N159" s="50"/>
      <c r="O159" s="50"/>
      <c r="P159" s="50"/>
      <c r="Q159" s="50">
        <f>F159+K159</f>
        <v>1710.4</v>
      </c>
    </row>
    <row r="160" spans="1:17" s="2" customFormat="1" ht="37.5">
      <c r="A160" s="1"/>
      <c r="B160" s="114" t="s">
        <v>365</v>
      </c>
      <c r="C160" s="118" t="s">
        <v>358</v>
      </c>
      <c r="D160" s="120" t="s">
        <v>15</v>
      </c>
      <c r="E160" s="126" t="s">
        <v>359</v>
      </c>
      <c r="F160" s="50">
        <f>G160+J160</f>
        <v>1186</v>
      </c>
      <c r="G160" s="50">
        <v>1186</v>
      </c>
      <c r="H160" s="50"/>
      <c r="I160" s="50"/>
      <c r="J160" s="50"/>
      <c r="K160" s="50">
        <f>L160+O160</f>
        <v>0</v>
      </c>
      <c r="L160" s="50"/>
      <c r="M160" s="50"/>
      <c r="N160" s="50"/>
      <c r="O160" s="50"/>
      <c r="P160" s="50"/>
      <c r="Q160" s="50">
        <f>F160+K160</f>
        <v>1186</v>
      </c>
    </row>
    <row r="161" spans="1:17" s="2" customFormat="1" ht="40.5">
      <c r="A161" s="1"/>
      <c r="B161" s="35" t="s">
        <v>696</v>
      </c>
      <c r="C161" s="35"/>
      <c r="D161" s="35"/>
      <c r="E161" s="36" t="s">
        <v>572</v>
      </c>
      <c r="F161" s="49">
        <f aca="true" t="shared" si="50" ref="F161:Q161">F162</f>
        <v>4680.8</v>
      </c>
      <c r="G161" s="49">
        <f t="shared" si="50"/>
        <v>4680.8</v>
      </c>
      <c r="H161" s="49">
        <f t="shared" si="50"/>
        <v>3168</v>
      </c>
      <c r="I161" s="49">
        <f t="shared" si="50"/>
        <v>408.2</v>
      </c>
      <c r="J161" s="49">
        <f t="shared" si="50"/>
        <v>0</v>
      </c>
      <c r="K161" s="49">
        <f t="shared" si="50"/>
        <v>38</v>
      </c>
      <c r="L161" s="49">
        <f t="shared" si="50"/>
        <v>0</v>
      </c>
      <c r="M161" s="49">
        <f t="shared" si="50"/>
        <v>0</v>
      </c>
      <c r="N161" s="49">
        <f t="shared" si="50"/>
        <v>0</v>
      </c>
      <c r="O161" s="49">
        <f t="shared" si="50"/>
        <v>38</v>
      </c>
      <c r="P161" s="49">
        <f t="shared" si="50"/>
        <v>38</v>
      </c>
      <c r="Q161" s="49">
        <f t="shared" si="50"/>
        <v>4718.8</v>
      </c>
    </row>
    <row r="162" spans="1:17" s="2" customFormat="1" ht="40.5">
      <c r="A162" s="1"/>
      <c r="B162" s="39" t="s">
        <v>697</v>
      </c>
      <c r="C162" s="38"/>
      <c r="D162" s="37"/>
      <c r="E162" s="36" t="s">
        <v>494</v>
      </c>
      <c r="F162" s="54">
        <f>F163+F165+F167</f>
        <v>4680.8</v>
      </c>
      <c r="G162" s="54">
        <f aca="true" t="shared" si="51" ref="G162:Q162">G163+G165+G167</f>
        <v>4680.8</v>
      </c>
      <c r="H162" s="54">
        <f t="shared" si="51"/>
        <v>3168</v>
      </c>
      <c r="I162" s="54">
        <f t="shared" si="51"/>
        <v>408.2</v>
      </c>
      <c r="J162" s="54">
        <f t="shared" si="51"/>
        <v>0</v>
      </c>
      <c r="K162" s="54">
        <f t="shared" si="51"/>
        <v>38</v>
      </c>
      <c r="L162" s="54">
        <f t="shared" si="51"/>
        <v>0</v>
      </c>
      <c r="M162" s="54">
        <f t="shared" si="51"/>
        <v>0</v>
      </c>
      <c r="N162" s="54">
        <f t="shared" si="51"/>
        <v>0</v>
      </c>
      <c r="O162" s="54">
        <f t="shared" si="51"/>
        <v>38</v>
      </c>
      <c r="P162" s="54">
        <f t="shared" si="51"/>
        <v>38</v>
      </c>
      <c r="Q162" s="54">
        <f t="shared" si="51"/>
        <v>4718.8</v>
      </c>
    </row>
    <row r="163" spans="1:17" s="2" customFormat="1" ht="24" customHeight="1">
      <c r="A163" s="1"/>
      <c r="B163" s="39" t="s">
        <v>500</v>
      </c>
      <c r="C163" s="20" t="s">
        <v>152</v>
      </c>
      <c r="D163" s="20"/>
      <c r="E163" s="30" t="s">
        <v>153</v>
      </c>
      <c r="F163" s="54">
        <f aca="true" t="shared" si="52" ref="F163:Q165">F164</f>
        <v>1698.4</v>
      </c>
      <c r="G163" s="54">
        <f t="shared" si="52"/>
        <v>1698.4</v>
      </c>
      <c r="H163" s="54">
        <f t="shared" si="52"/>
        <v>1317.6</v>
      </c>
      <c r="I163" s="54">
        <f t="shared" si="52"/>
        <v>0</v>
      </c>
      <c r="J163" s="54">
        <f t="shared" si="52"/>
        <v>0</v>
      </c>
      <c r="K163" s="54">
        <f t="shared" si="52"/>
        <v>0</v>
      </c>
      <c r="L163" s="54">
        <f t="shared" si="52"/>
        <v>0</v>
      </c>
      <c r="M163" s="54">
        <f t="shared" si="52"/>
        <v>0</v>
      </c>
      <c r="N163" s="54">
        <f t="shared" si="52"/>
        <v>0</v>
      </c>
      <c r="O163" s="54">
        <f t="shared" si="52"/>
        <v>0</v>
      </c>
      <c r="P163" s="54">
        <f t="shared" si="52"/>
        <v>0</v>
      </c>
      <c r="Q163" s="54">
        <f t="shared" si="52"/>
        <v>1698.4</v>
      </c>
    </row>
    <row r="164" spans="1:17" s="2" customFormat="1" ht="56.25">
      <c r="A164" s="1"/>
      <c r="B164" s="24" t="s">
        <v>698</v>
      </c>
      <c r="C164" s="24" t="s">
        <v>261</v>
      </c>
      <c r="D164" s="46" t="s">
        <v>149</v>
      </c>
      <c r="E164" s="22" t="s">
        <v>262</v>
      </c>
      <c r="F164" s="50">
        <f>G164+J164</f>
        <v>1698.4</v>
      </c>
      <c r="G164" s="50">
        <v>1698.4</v>
      </c>
      <c r="H164" s="50">
        <v>1317.6</v>
      </c>
      <c r="I164" s="50"/>
      <c r="J164" s="50"/>
      <c r="K164" s="50">
        <f>L164+O164</f>
        <v>0</v>
      </c>
      <c r="L164" s="50"/>
      <c r="M164" s="50"/>
      <c r="N164" s="50"/>
      <c r="O164" s="50"/>
      <c r="P164" s="50"/>
      <c r="Q164" s="50">
        <f>F164+K164</f>
        <v>1698.4</v>
      </c>
    </row>
    <row r="165" spans="1:17" s="2" customFormat="1" ht="20.25">
      <c r="A165" s="1"/>
      <c r="B165" s="39" t="s">
        <v>48</v>
      </c>
      <c r="C165" s="24" t="s">
        <v>585</v>
      </c>
      <c r="D165" s="46"/>
      <c r="E165" s="21" t="s">
        <v>375</v>
      </c>
      <c r="F165" s="54">
        <f t="shared" si="52"/>
        <v>12</v>
      </c>
      <c r="G165" s="54">
        <f t="shared" si="52"/>
        <v>12</v>
      </c>
      <c r="H165" s="54">
        <f t="shared" si="52"/>
        <v>0</v>
      </c>
      <c r="I165" s="54">
        <f t="shared" si="52"/>
        <v>0</v>
      </c>
      <c r="J165" s="54">
        <f t="shared" si="52"/>
        <v>0</v>
      </c>
      <c r="K165" s="54">
        <f t="shared" si="52"/>
        <v>38</v>
      </c>
      <c r="L165" s="54">
        <f t="shared" si="52"/>
        <v>0</v>
      </c>
      <c r="M165" s="54">
        <f t="shared" si="52"/>
        <v>0</v>
      </c>
      <c r="N165" s="54">
        <f t="shared" si="52"/>
        <v>0</v>
      </c>
      <c r="O165" s="54">
        <f t="shared" si="52"/>
        <v>38</v>
      </c>
      <c r="P165" s="54">
        <f t="shared" si="52"/>
        <v>38</v>
      </c>
      <c r="Q165" s="54">
        <f t="shared" si="52"/>
        <v>50</v>
      </c>
    </row>
    <row r="166" spans="1:17" s="2" customFormat="1" ht="93.75">
      <c r="A166" s="1"/>
      <c r="B166" s="24" t="s">
        <v>49</v>
      </c>
      <c r="C166" s="24" t="s">
        <v>290</v>
      </c>
      <c r="D166" s="46" t="s">
        <v>112</v>
      </c>
      <c r="E166" s="22" t="s">
        <v>50</v>
      </c>
      <c r="F166" s="50">
        <f>G166+J166</f>
        <v>12</v>
      </c>
      <c r="G166" s="50">
        <v>12</v>
      </c>
      <c r="H166" s="50"/>
      <c r="I166" s="50"/>
      <c r="J166" s="50"/>
      <c r="K166" s="50">
        <f>L166+O166</f>
        <v>38</v>
      </c>
      <c r="L166" s="50"/>
      <c r="M166" s="50"/>
      <c r="N166" s="50"/>
      <c r="O166" s="50">
        <v>38</v>
      </c>
      <c r="P166" s="50">
        <v>38</v>
      </c>
      <c r="Q166" s="50">
        <f>F166+K166</f>
        <v>50</v>
      </c>
    </row>
    <row r="167" spans="1:17" s="2" customFormat="1" ht="24.75" customHeight="1">
      <c r="A167" s="1"/>
      <c r="B167" s="39" t="s">
        <v>501</v>
      </c>
      <c r="C167" s="29" t="s">
        <v>597</v>
      </c>
      <c r="D167" s="47"/>
      <c r="E167" s="21" t="s">
        <v>598</v>
      </c>
      <c r="F167" s="49">
        <f aca="true" t="shared" si="53" ref="F167:Q168">F168</f>
        <v>2970.4</v>
      </c>
      <c r="G167" s="49">
        <f t="shared" si="53"/>
        <v>2970.4</v>
      </c>
      <c r="H167" s="49">
        <f t="shared" si="53"/>
        <v>1850.4</v>
      </c>
      <c r="I167" s="49">
        <f t="shared" si="53"/>
        <v>408.2</v>
      </c>
      <c r="J167" s="49">
        <f t="shared" si="53"/>
        <v>0</v>
      </c>
      <c r="K167" s="49">
        <f t="shared" si="53"/>
        <v>0</v>
      </c>
      <c r="L167" s="49">
        <f t="shared" si="53"/>
        <v>0</v>
      </c>
      <c r="M167" s="49">
        <f t="shared" si="53"/>
        <v>0</v>
      </c>
      <c r="N167" s="49">
        <f t="shared" si="53"/>
        <v>0</v>
      </c>
      <c r="O167" s="49">
        <f t="shared" si="53"/>
        <v>0</v>
      </c>
      <c r="P167" s="49">
        <f t="shared" si="53"/>
        <v>0</v>
      </c>
      <c r="Q167" s="49">
        <f t="shared" si="53"/>
        <v>2970.4</v>
      </c>
    </row>
    <row r="168" spans="1:17" s="2" customFormat="1" ht="76.5" customHeight="1">
      <c r="A168" s="1"/>
      <c r="B168" s="39" t="s">
        <v>502</v>
      </c>
      <c r="C168" s="29" t="s">
        <v>349</v>
      </c>
      <c r="D168" s="47"/>
      <c r="E168" s="28" t="s">
        <v>350</v>
      </c>
      <c r="F168" s="54">
        <f t="shared" si="53"/>
        <v>2970.4</v>
      </c>
      <c r="G168" s="54">
        <f t="shared" si="53"/>
        <v>2970.4</v>
      </c>
      <c r="H168" s="54">
        <f t="shared" si="53"/>
        <v>1850.4</v>
      </c>
      <c r="I168" s="54">
        <f t="shared" si="53"/>
        <v>408.2</v>
      </c>
      <c r="J168" s="54">
        <f t="shared" si="53"/>
        <v>0</v>
      </c>
      <c r="K168" s="54">
        <f t="shared" si="53"/>
        <v>0</v>
      </c>
      <c r="L168" s="54">
        <f t="shared" si="53"/>
        <v>0</v>
      </c>
      <c r="M168" s="54">
        <f t="shared" si="53"/>
        <v>0</v>
      </c>
      <c r="N168" s="54">
        <f t="shared" si="53"/>
        <v>0</v>
      </c>
      <c r="O168" s="54">
        <f t="shared" si="53"/>
        <v>0</v>
      </c>
      <c r="P168" s="54">
        <f t="shared" si="53"/>
        <v>0</v>
      </c>
      <c r="Q168" s="54">
        <f t="shared" si="53"/>
        <v>2970.4</v>
      </c>
    </row>
    <row r="169" spans="1:17" s="2" customFormat="1" ht="37.5">
      <c r="A169" s="1"/>
      <c r="B169" s="24" t="s">
        <v>699</v>
      </c>
      <c r="C169" s="24" t="s">
        <v>495</v>
      </c>
      <c r="D169" s="24"/>
      <c r="E169" s="19" t="s">
        <v>367</v>
      </c>
      <c r="F169" s="50">
        <f>G169+J169</f>
        <v>2970.4</v>
      </c>
      <c r="G169" s="50">
        <v>2970.4</v>
      </c>
      <c r="H169" s="50">
        <v>1850.4</v>
      </c>
      <c r="I169" s="50">
        <v>408.2</v>
      </c>
      <c r="J169" s="50"/>
      <c r="K169" s="50">
        <f>L169+O169</f>
        <v>0</v>
      </c>
      <c r="L169" s="50"/>
      <c r="M169" s="50"/>
      <c r="N169" s="50"/>
      <c r="O169" s="50"/>
      <c r="P169" s="50"/>
      <c r="Q169" s="50">
        <f>F169+K169</f>
        <v>2970.4</v>
      </c>
    </row>
    <row r="170" spans="1:17" s="2" customFormat="1" ht="56.25">
      <c r="A170" s="1"/>
      <c r="B170" s="114" t="s">
        <v>503</v>
      </c>
      <c r="C170" s="118" t="s">
        <v>368</v>
      </c>
      <c r="D170" s="118" t="s">
        <v>314</v>
      </c>
      <c r="E170" s="25" t="s">
        <v>369</v>
      </c>
      <c r="F170" s="50">
        <f>G170+J170</f>
        <v>2970.4</v>
      </c>
      <c r="G170" s="50">
        <v>2970.4</v>
      </c>
      <c r="H170" s="50">
        <v>1850.4</v>
      </c>
      <c r="I170" s="50">
        <v>408.2</v>
      </c>
      <c r="J170" s="50"/>
      <c r="K170" s="50">
        <f>L170+O170</f>
        <v>0</v>
      </c>
      <c r="L170" s="50"/>
      <c r="M170" s="50"/>
      <c r="N170" s="50"/>
      <c r="O170" s="50"/>
      <c r="P170" s="50"/>
      <c r="Q170" s="50">
        <f>F170+K170</f>
        <v>2970.4</v>
      </c>
    </row>
    <row r="171" spans="1:17" s="2" customFormat="1" ht="44.25" customHeight="1">
      <c r="A171" s="1"/>
      <c r="B171" s="29" t="s">
        <v>107</v>
      </c>
      <c r="C171" s="20"/>
      <c r="D171" s="26"/>
      <c r="E171" s="21" t="s">
        <v>605</v>
      </c>
      <c r="F171" s="49">
        <f aca="true" t="shared" si="54" ref="F171:Q171">F172</f>
        <v>23062.6</v>
      </c>
      <c r="G171" s="49">
        <f t="shared" si="54"/>
        <v>23062.6</v>
      </c>
      <c r="H171" s="49">
        <f t="shared" si="54"/>
        <v>15998.7</v>
      </c>
      <c r="I171" s="49">
        <f t="shared" si="54"/>
        <v>1739.6999999999998</v>
      </c>
      <c r="J171" s="49">
        <f t="shared" si="54"/>
        <v>0</v>
      </c>
      <c r="K171" s="49">
        <f t="shared" si="54"/>
        <v>4732.3</v>
      </c>
      <c r="L171" s="49">
        <f t="shared" si="54"/>
        <v>646.8000000000001</v>
      </c>
      <c r="M171" s="49">
        <f t="shared" si="54"/>
        <v>404</v>
      </c>
      <c r="N171" s="49">
        <f t="shared" si="54"/>
        <v>67.9</v>
      </c>
      <c r="O171" s="49">
        <f t="shared" si="54"/>
        <v>4085.5</v>
      </c>
      <c r="P171" s="49">
        <f t="shared" si="54"/>
        <v>4085.5</v>
      </c>
      <c r="Q171" s="49">
        <f t="shared" si="54"/>
        <v>27794.899999999998</v>
      </c>
    </row>
    <row r="172" spans="1:17" s="2" customFormat="1" ht="44.25" customHeight="1">
      <c r="A172" s="1"/>
      <c r="B172" s="29" t="s">
        <v>109</v>
      </c>
      <c r="C172" s="20"/>
      <c r="D172" s="26"/>
      <c r="E172" s="21" t="s">
        <v>606</v>
      </c>
      <c r="F172" s="49">
        <f>F173+F175+F185+F189</f>
        <v>23062.6</v>
      </c>
      <c r="G172" s="49">
        <f aca="true" t="shared" si="55" ref="G172:Q172">G173+G175+G185+G189</f>
        <v>23062.6</v>
      </c>
      <c r="H172" s="49">
        <f t="shared" si="55"/>
        <v>15998.7</v>
      </c>
      <c r="I172" s="49">
        <f t="shared" si="55"/>
        <v>1739.6999999999998</v>
      </c>
      <c r="J172" s="49">
        <f t="shared" si="55"/>
        <v>0</v>
      </c>
      <c r="K172" s="49">
        <f t="shared" si="55"/>
        <v>4732.3</v>
      </c>
      <c r="L172" s="49">
        <f t="shared" si="55"/>
        <v>646.8000000000001</v>
      </c>
      <c r="M172" s="49">
        <f t="shared" si="55"/>
        <v>404</v>
      </c>
      <c r="N172" s="49">
        <f t="shared" si="55"/>
        <v>67.9</v>
      </c>
      <c r="O172" s="49">
        <f t="shared" si="55"/>
        <v>4085.5</v>
      </c>
      <c r="P172" s="49">
        <f t="shared" si="55"/>
        <v>4085.5</v>
      </c>
      <c r="Q172" s="49">
        <f t="shared" si="55"/>
        <v>27794.899999999998</v>
      </c>
    </row>
    <row r="173" spans="1:17" s="2" customFormat="1" ht="23.25" customHeight="1">
      <c r="A173" s="1"/>
      <c r="B173" s="29" t="s">
        <v>370</v>
      </c>
      <c r="C173" s="20" t="s">
        <v>152</v>
      </c>
      <c r="D173" s="26"/>
      <c r="E173" s="30" t="s">
        <v>153</v>
      </c>
      <c r="F173" s="49">
        <f aca="true" t="shared" si="56" ref="F173:Q173">F174</f>
        <v>722.8</v>
      </c>
      <c r="G173" s="49">
        <f t="shared" si="56"/>
        <v>722.8</v>
      </c>
      <c r="H173" s="49">
        <f t="shared" si="56"/>
        <v>556.7</v>
      </c>
      <c r="I173" s="49">
        <f t="shared" si="56"/>
        <v>0</v>
      </c>
      <c r="J173" s="49">
        <f t="shared" si="56"/>
        <v>0</v>
      </c>
      <c r="K173" s="49">
        <f t="shared" si="56"/>
        <v>0</v>
      </c>
      <c r="L173" s="49">
        <f t="shared" si="56"/>
        <v>0</v>
      </c>
      <c r="M173" s="49">
        <f t="shared" si="56"/>
        <v>0</v>
      </c>
      <c r="N173" s="49">
        <f t="shared" si="56"/>
        <v>0</v>
      </c>
      <c r="O173" s="49">
        <f t="shared" si="56"/>
        <v>0</v>
      </c>
      <c r="P173" s="49">
        <f t="shared" si="56"/>
        <v>0</v>
      </c>
      <c r="Q173" s="49">
        <f t="shared" si="56"/>
        <v>722.8</v>
      </c>
    </row>
    <row r="174" spans="1:17" s="2" customFormat="1" ht="56.25">
      <c r="A174" s="1"/>
      <c r="B174" s="24" t="s">
        <v>260</v>
      </c>
      <c r="C174" s="24" t="s">
        <v>261</v>
      </c>
      <c r="D174" s="46" t="s">
        <v>149</v>
      </c>
      <c r="E174" s="22" t="s">
        <v>262</v>
      </c>
      <c r="F174" s="50">
        <f>G174+J174</f>
        <v>722.8</v>
      </c>
      <c r="G174" s="50">
        <v>722.8</v>
      </c>
      <c r="H174" s="50">
        <v>556.7</v>
      </c>
      <c r="I174" s="50"/>
      <c r="J174" s="50"/>
      <c r="K174" s="50">
        <f>L174+O174</f>
        <v>0</v>
      </c>
      <c r="L174" s="50"/>
      <c r="M174" s="50"/>
      <c r="N174" s="50"/>
      <c r="O174" s="50"/>
      <c r="P174" s="50"/>
      <c r="Q174" s="50">
        <f>F174+K174</f>
        <v>722.8</v>
      </c>
    </row>
    <row r="175" spans="1:17" s="2" customFormat="1" ht="20.25">
      <c r="A175" s="1"/>
      <c r="B175" s="29" t="s">
        <v>371</v>
      </c>
      <c r="C175" s="29" t="s">
        <v>372</v>
      </c>
      <c r="D175" s="47"/>
      <c r="E175" s="21" t="s">
        <v>373</v>
      </c>
      <c r="F175" s="49">
        <f aca="true" t="shared" si="57" ref="F175:Q175">F176+F177+F178+F180</f>
        <v>12513.5</v>
      </c>
      <c r="G175" s="49">
        <f t="shared" si="57"/>
        <v>12513.5</v>
      </c>
      <c r="H175" s="49">
        <f t="shared" si="57"/>
        <v>7915.400000000001</v>
      </c>
      <c r="I175" s="49">
        <f t="shared" si="57"/>
        <v>1180.1</v>
      </c>
      <c r="J175" s="49">
        <f t="shared" si="57"/>
        <v>0</v>
      </c>
      <c r="K175" s="49">
        <f t="shared" si="57"/>
        <v>4023.3</v>
      </c>
      <c r="L175" s="49">
        <f t="shared" si="57"/>
        <v>130</v>
      </c>
      <c r="M175" s="49">
        <f t="shared" si="57"/>
        <v>0</v>
      </c>
      <c r="N175" s="49">
        <f t="shared" si="57"/>
        <v>58</v>
      </c>
      <c r="O175" s="49">
        <f t="shared" si="57"/>
        <v>3893.3</v>
      </c>
      <c r="P175" s="49">
        <f t="shared" si="57"/>
        <v>3893.3</v>
      </c>
      <c r="Q175" s="49">
        <f t="shared" si="57"/>
        <v>16536.8</v>
      </c>
    </row>
    <row r="176" spans="1:17" s="2" customFormat="1" ht="18.75">
      <c r="A176" s="1"/>
      <c r="B176" s="24" t="s">
        <v>700</v>
      </c>
      <c r="C176" s="24" t="s">
        <v>607</v>
      </c>
      <c r="D176" s="46" t="s">
        <v>609</v>
      </c>
      <c r="E176" s="22" t="s">
        <v>29</v>
      </c>
      <c r="F176" s="50">
        <f>G176+J176</f>
        <v>6429.4</v>
      </c>
      <c r="G176" s="50">
        <v>6429.4</v>
      </c>
      <c r="H176" s="50">
        <v>4730.7</v>
      </c>
      <c r="I176" s="50">
        <v>545.8</v>
      </c>
      <c r="J176" s="50"/>
      <c r="K176" s="50">
        <f>L176+O176</f>
        <v>60</v>
      </c>
      <c r="L176" s="50">
        <v>35</v>
      </c>
      <c r="M176" s="50"/>
      <c r="N176" s="50">
        <v>15</v>
      </c>
      <c r="O176" s="50">
        <v>25</v>
      </c>
      <c r="P176" s="50">
        <v>25</v>
      </c>
      <c r="Q176" s="50">
        <f>F176+K176</f>
        <v>6489.4</v>
      </c>
    </row>
    <row r="177" spans="1:17" s="2" customFormat="1" ht="18.75">
      <c r="A177" s="1"/>
      <c r="B177" s="24" t="s">
        <v>643</v>
      </c>
      <c r="C177" s="24" t="s">
        <v>245</v>
      </c>
      <c r="D177" s="24" t="s">
        <v>609</v>
      </c>
      <c r="E177" s="19" t="s">
        <v>248</v>
      </c>
      <c r="F177" s="50">
        <f>G177+J177</f>
        <v>1141.9</v>
      </c>
      <c r="G177" s="50">
        <v>1141.9</v>
      </c>
      <c r="H177" s="50">
        <v>796.3</v>
      </c>
      <c r="I177" s="50">
        <v>105.6</v>
      </c>
      <c r="J177" s="50"/>
      <c r="K177" s="50">
        <f>L177+O177</f>
        <v>15</v>
      </c>
      <c r="L177" s="50">
        <v>15</v>
      </c>
      <c r="M177" s="50"/>
      <c r="N177" s="50"/>
      <c r="O177" s="50"/>
      <c r="P177" s="50"/>
      <c r="Q177" s="50">
        <f>F177+K177</f>
        <v>1156.9</v>
      </c>
    </row>
    <row r="178" spans="1:17" s="2" customFormat="1" ht="43.5" customHeight="1">
      <c r="A178" s="1"/>
      <c r="B178" s="24" t="s">
        <v>644</v>
      </c>
      <c r="C178" s="24" t="s">
        <v>608</v>
      </c>
      <c r="D178" s="46" t="s">
        <v>707</v>
      </c>
      <c r="E178" s="22" t="s">
        <v>249</v>
      </c>
      <c r="F178" s="50">
        <f>G178+J178</f>
        <v>2518.4</v>
      </c>
      <c r="G178" s="50">
        <v>2518.4</v>
      </c>
      <c r="H178" s="50">
        <v>1589.1</v>
      </c>
      <c r="I178" s="50">
        <v>528.7</v>
      </c>
      <c r="J178" s="50"/>
      <c r="K178" s="50">
        <f>L178+O178</f>
        <v>3798.3</v>
      </c>
      <c r="L178" s="50">
        <v>80</v>
      </c>
      <c r="M178" s="50"/>
      <c r="N178" s="50">
        <v>43</v>
      </c>
      <c r="O178" s="50">
        <v>3718.3</v>
      </c>
      <c r="P178" s="50">
        <v>3718.3</v>
      </c>
      <c r="Q178" s="50">
        <f>F178+K178</f>
        <v>6316.700000000001</v>
      </c>
    </row>
    <row r="179" spans="1:17" s="2" customFormat="1" ht="18.75" hidden="1">
      <c r="A179" s="1"/>
      <c r="B179" s="24" t="s">
        <v>241</v>
      </c>
      <c r="C179" s="24" t="s">
        <v>242</v>
      </c>
      <c r="D179" s="46" t="s">
        <v>16</v>
      </c>
      <c r="E179" s="22" t="s">
        <v>705</v>
      </c>
      <c r="F179" s="50">
        <f>G179+J179</f>
        <v>0</v>
      </c>
      <c r="G179" s="50"/>
      <c r="H179" s="50"/>
      <c r="I179" s="50"/>
      <c r="J179" s="50"/>
      <c r="K179" s="50">
        <f>L179+O179</f>
        <v>0</v>
      </c>
      <c r="L179" s="50"/>
      <c r="M179" s="50"/>
      <c r="N179" s="50"/>
      <c r="O179" s="50"/>
      <c r="P179" s="50"/>
      <c r="Q179" s="50">
        <f>F179+K179</f>
        <v>0</v>
      </c>
    </row>
    <row r="180" spans="1:17" s="2" customFormat="1" ht="18.75">
      <c r="A180" s="1"/>
      <c r="B180" s="24" t="s">
        <v>645</v>
      </c>
      <c r="C180" s="24" t="s">
        <v>247</v>
      </c>
      <c r="D180" s="46"/>
      <c r="E180" s="22" t="s">
        <v>253</v>
      </c>
      <c r="F180" s="50">
        <f aca="true" t="shared" si="58" ref="F180:Q180">F181+F182+F183+F184</f>
        <v>2423.8</v>
      </c>
      <c r="G180" s="50">
        <f t="shared" si="58"/>
        <v>2423.8</v>
      </c>
      <c r="H180" s="50">
        <f t="shared" si="58"/>
        <v>799.3</v>
      </c>
      <c r="I180" s="50">
        <f t="shared" si="58"/>
        <v>0</v>
      </c>
      <c r="J180" s="50">
        <f t="shared" si="58"/>
        <v>0</v>
      </c>
      <c r="K180" s="50">
        <f t="shared" si="58"/>
        <v>150</v>
      </c>
      <c r="L180" s="50">
        <f t="shared" si="58"/>
        <v>0</v>
      </c>
      <c r="M180" s="50">
        <f t="shared" si="58"/>
        <v>0</v>
      </c>
      <c r="N180" s="50">
        <f t="shared" si="58"/>
        <v>0</v>
      </c>
      <c r="O180" s="50">
        <f t="shared" si="58"/>
        <v>150</v>
      </c>
      <c r="P180" s="50">
        <f t="shared" si="58"/>
        <v>150</v>
      </c>
      <c r="Q180" s="50">
        <f t="shared" si="58"/>
        <v>2573.8</v>
      </c>
    </row>
    <row r="181" spans="1:17" s="2" customFormat="1" ht="37.5">
      <c r="A181" s="1"/>
      <c r="B181" s="114" t="s">
        <v>366</v>
      </c>
      <c r="C181" s="118" t="s">
        <v>527</v>
      </c>
      <c r="D181" s="120" t="s">
        <v>246</v>
      </c>
      <c r="E181" s="121" t="s">
        <v>526</v>
      </c>
      <c r="F181" s="50">
        <f>G181+J181</f>
        <v>998.4</v>
      </c>
      <c r="G181" s="50">
        <v>998.4</v>
      </c>
      <c r="H181" s="50">
        <v>799.3</v>
      </c>
      <c r="I181" s="50"/>
      <c r="J181" s="50"/>
      <c r="K181" s="50">
        <f>L181+O181</f>
        <v>0</v>
      </c>
      <c r="L181" s="50"/>
      <c r="M181" s="50"/>
      <c r="N181" s="50"/>
      <c r="O181" s="50"/>
      <c r="P181" s="50"/>
      <c r="Q181" s="50">
        <f>F181+K181</f>
        <v>998.4</v>
      </c>
    </row>
    <row r="182" spans="1:17" s="2" customFormat="1" ht="56.25">
      <c r="A182" s="1"/>
      <c r="B182" s="114" t="s">
        <v>366</v>
      </c>
      <c r="C182" s="118" t="s">
        <v>527</v>
      </c>
      <c r="D182" s="120" t="s">
        <v>246</v>
      </c>
      <c r="E182" s="121" t="s">
        <v>516</v>
      </c>
      <c r="F182" s="50">
        <f>G182+J182</f>
        <v>1055.4</v>
      </c>
      <c r="G182" s="50">
        <v>1055.4</v>
      </c>
      <c r="H182" s="50"/>
      <c r="I182" s="50"/>
      <c r="J182" s="50"/>
      <c r="K182" s="50">
        <f>L182+O182</f>
        <v>150</v>
      </c>
      <c r="L182" s="50"/>
      <c r="M182" s="50"/>
      <c r="N182" s="50"/>
      <c r="O182" s="50">
        <v>150</v>
      </c>
      <c r="P182" s="50">
        <v>150</v>
      </c>
      <c r="Q182" s="50">
        <f>F182+K182</f>
        <v>1205.4</v>
      </c>
    </row>
    <row r="183" spans="1:17" s="2" customFormat="1" ht="37.5">
      <c r="A183" s="1"/>
      <c r="B183" s="114" t="s">
        <v>337</v>
      </c>
      <c r="C183" s="118" t="s">
        <v>517</v>
      </c>
      <c r="D183" s="120" t="s">
        <v>246</v>
      </c>
      <c r="E183" s="121" t="s">
        <v>518</v>
      </c>
      <c r="F183" s="50">
        <f>G183+J183</f>
        <v>70</v>
      </c>
      <c r="G183" s="50">
        <v>70</v>
      </c>
      <c r="H183" s="50"/>
      <c r="I183" s="50"/>
      <c r="J183" s="50"/>
      <c r="K183" s="50">
        <f>L183+O183</f>
        <v>0</v>
      </c>
      <c r="L183" s="50"/>
      <c r="M183" s="50"/>
      <c r="N183" s="50"/>
      <c r="O183" s="50"/>
      <c r="P183" s="50"/>
      <c r="Q183" s="50">
        <f>F183+K183</f>
        <v>70</v>
      </c>
    </row>
    <row r="184" spans="1:17" s="2" customFormat="1" ht="37.5">
      <c r="A184" s="1"/>
      <c r="B184" s="114" t="s">
        <v>338</v>
      </c>
      <c r="C184" s="118" t="s">
        <v>517</v>
      </c>
      <c r="D184" s="120" t="s">
        <v>246</v>
      </c>
      <c r="E184" s="121" t="s">
        <v>519</v>
      </c>
      <c r="F184" s="50">
        <f>G184+J184</f>
        <v>300</v>
      </c>
      <c r="G184" s="50">
        <v>300</v>
      </c>
      <c r="H184" s="50"/>
      <c r="I184" s="50"/>
      <c r="J184" s="50"/>
      <c r="K184" s="50">
        <f>L184+O184</f>
        <v>0</v>
      </c>
      <c r="L184" s="50"/>
      <c r="M184" s="50"/>
      <c r="N184" s="50"/>
      <c r="O184" s="50"/>
      <c r="P184" s="50"/>
      <c r="Q184" s="50">
        <f>F184+K184</f>
        <v>300</v>
      </c>
    </row>
    <row r="185" spans="1:17" s="2" customFormat="1" ht="24.75" customHeight="1">
      <c r="A185" s="1"/>
      <c r="B185" s="29" t="s">
        <v>374</v>
      </c>
      <c r="C185" s="29" t="s">
        <v>585</v>
      </c>
      <c r="D185" s="47"/>
      <c r="E185" s="21" t="s">
        <v>375</v>
      </c>
      <c r="F185" s="49">
        <f aca="true" t="shared" si="59" ref="F185:Q185">F186</f>
        <v>9826.300000000001</v>
      </c>
      <c r="G185" s="49">
        <f t="shared" si="59"/>
        <v>9826.300000000001</v>
      </c>
      <c r="H185" s="49">
        <f t="shared" si="59"/>
        <v>7526.6</v>
      </c>
      <c r="I185" s="49">
        <f t="shared" si="59"/>
        <v>559.6</v>
      </c>
      <c r="J185" s="49">
        <f t="shared" si="59"/>
        <v>0</v>
      </c>
      <c r="K185" s="49">
        <f t="shared" si="59"/>
        <v>516.8000000000001</v>
      </c>
      <c r="L185" s="49">
        <f t="shared" si="59"/>
        <v>516.8000000000001</v>
      </c>
      <c r="M185" s="49">
        <f t="shared" si="59"/>
        <v>404</v>
      </c>
      <c r="N185" s="49">
        <f t="shared" si="59"/>
        <v>9.9</v>
      </c>
      <c r="O185" s="49">
        <f t="shared" si="59"/>
        <v>0</v>
      </c>
      <c r="P185" s="49">
        <f t="shared" si="59"/>
        <v>0</v>
      </c>
      <c r="Q185" s="49">
        <f t="shared" si="59"/>
        <v>10343.1</v>
      </c>
    </row>
    <row r="186" spans="1:17" s="2" customFormat="1" ht="81" customHeight="1">
      <c r="A186" s="1"/>
      <c r="B186" s="24" t="s">
        <v>52</v>
      </c>
      <c r="C186" s="24" t="s">
        <v>53</v>
      </c>
      <c r="D186" s="46"/>
      <c r="E186" s="22" t="s">
        <v>252</v>
      </c>
      <c r="F186" s="50">
        <f aca="true" t="shared" si="60" ref="F186:Q186">F187+F188</f>
        <v>9826.300000000001</v>
      </c>
      <c r="G186" s="50">
        <f t="shared" si="60"/>
        <v>9826.300000000001</v>
      </c>
      <c r="H186" s="50">
        <f t="shared" si="60"/>
        <v>7526.6</v>
      </c>
      <c r="I186" s="50">
        <f t="shared" si="60"/>
        <v>559.6</v>
      </c>
      <c r="J186" s="50">
        <f t="shared" si="60"/>
        <v>0</v>
      </c>
      <c r="K186" s="50">
        <f t="shared" si="60"/>
        <v>516.8000000000001</v>
      </c>
      <c r="L186" s="50">
        <f t="shared" si="60"/>
        <v>516.8000000000001</v>
      </c>
      <c r="M186" s="50">
        <f t="shared" si="60"/>
        <v>404</v>
      </c>
      <c r="N186" s="50">
        <f t="shared" si="60"/>
        <v>9.9</v>
      </c>
      <c r="O186" s="50">
        <f t="shared" si="60"/>
        <v>0</v>
      </c>
      <c r="P186" s="50">
        <f t="shared" si="60"/>
        <v>0</v>
      </c>
      <c r="Q186" s="50">
        <f t="shared" si="60"/>
        <v>10343.1</v>
      </c>
    </row>
    <row r="187" spans="1:17" s="2" customFormat="1" ht="75">
      <c r="A187" s="1"/>
      <c r="B187" s="114" t="s">
        <v>520</v>
      </c>
      <c r="C187" s="118" t="s">
        <v>53</v>
      </c>
      <c r="D187" s="120" t="s">
        <v>16</v>
      </c>
      <c r="E187" s="121" t="s">
        <v>250</v>
      </c>
      <c r="F187" s="50">
        <f>G187+J187</f>
        <v>8080.6</v>
      </c>
      <c r="G187" s="50">
        <v>8080.6</v>
      </c>
      <c r="H187" s="50">
        <v>6133.5</v>
      </c>
      <c r="I187" s="50">
        <v>524.7</v>
      </c>
      <c r="J187" s="50"/>
      <c r="K187" s="50">
        <f>L187+O187</f>
        <v>454.1</v>
      </c>
      <c r="L187" s="50">
        <v>454.1</v>
      </c>
      <c r="M187" s="50">
        <v>352.6</v>
      </c>
      <c r="N187" s="50">
        <v>9.9</v>
      </c>
      <c r="O187" s="50"/>
      <c r="P187" s="50"/>
      <c r="Q187" s="50">
        <f>F187+K187</f>
        <v>8534.7</v>
      </c>
    </row>
    <row r="188" spans="1:17" s="2" customFormat="1" ht="75">
      <c r="A188" s="1"/>
      <c r="B188" s="114" t="s">
        <v>520</v>
      </c>
      <c r="C188" s="118" t="s">
        <v>53</v>
      </c>
      <c r="D188" s="120" t="s">
        <v>16</v>
      </c>
      <c r="E188" s="121" t="s">
        <v>251</v>
      </c>
      <c r="F188" s="50">
        <f>G188+J188</f>
        <v>1745.7</v>
      </c>
      <c r="G188" s="50">
        <v>1745.7</v>
      </c>
      <c r="H188" s="50">
        <v>1393.1</v>
      </c>
      <c r="I188" s="50">
        <v>34.9</v>
      </c>
      <c r="J188" s="50"/>
      <c r="K188" s="50">
        <f>L188+O188</f>
        <v>62.7</v>
      </c>
      <c r="L188" s="50">
        <v>62.7</v>
      </c>
      <c r="M188" s="50">
        <v>51.4</v>
      </c>
      <c r="N188" s="50"/>
      <c r="O188" s="50"/>
      <c r="P188" s="50"/>
      <c r="Q188" s="50">
        <f>F188+K188</f>
        <v>1808.4</v>
      </c>
    </row>
    <row r="189" spans="1:17" s="2" customFormat="1" ht="20.25">
      <c r="A189" s="1"/>
      <c r="B189" s="29" t="s">
        <v>315</v>
      </c>
      <c r="C189" s="29" t="s">
        <v>575</v>
      </c>
      <c r="D189" s="47"/>
      <c r="E189" s="21" t="s">
        <v>576</v>
      </c>
      <c r="F189" s="49">
        <f>F190+F192</f>
        <v>0</v>
      </c>
      <c r="G189" s="49">
        <f aca="true" t="shared" si="61" ref="G189:Q189">G190+G192</f>
        <v>0</v>
      </c>
      <c r="H189" s="49">
        <f t="shared" si="61"/>
        <v>0</v>
      </c>
      <c r="I189" s="49">
        <f t="shared" si="61"/>
        <v>0</v>
      </c>
      <c r="J189" s="49">
        <f t="shared" si="61"/>
        <v>0</v>
      </c>
      <c r="K189" s="49">
        <f t="shared" si="61"/>
        <v>192.2</v>
      </c>
      <c r="L189" s="49">
        <f t="shared" si="61"/>
        <v>0</v>
      </c>
      <c r="M189" s="49">
        <f t="shared" si="61"/>
        <v>0</v>
      </c>
      <c r="N189" s="49">
        <f t="shared" si="61"/>
        <v>0</v>
      </c>
      <c r="O189" s="49">
        <f t="shared" si="61"/>
        <v>192.2</v>
      </c>
      <c r="P189" s="49">
        <f t="shared" si="61"/>
        <v>192.2</v>
      </c>
      <c r="Q189" s="49">
        <f t="shared" si="61"/>
        <v>192.2</v>
      </c>
    </row>
    <row r="190" spans="1:17" s="2" customFormat="1" ht="37.5">
      <c r="A190" s="1"/>
      <c r="B190" s="24" t="s">
        <v>316</v>
      </c>
      <c r="C190" s="24" t="s">
        <v>63</v>
      </c>
      <c r="D190" s="46" t="s">
        <v>678</v>
      </c>
      <c r="E190" s="22" t="s">
        <v>317</v>
      </c>
      <c r="F190" s="50">
        <f aca="true" t="shared" si="62" ref="F190:Q190">F191</f>
        <v>0</v>
      </c>
      <c r="G190" s="50">
        <f t="shared" si="62"/>
        <v>0</v>
      </c>
      <c r="H190" s="50">
        <f t="shared" si="62"/>
        <v>0</v>
      </c>
      <c r="I190" s="50">
        <f t="shared" si="62"/>
        <v>0</v>
      </c>
      <c r="J190" s="50">
        <f t="shared" si="62"/>
        <v>0</v>
      </c>
      <c r="K190" s="50">
        <f t="shared" si="62"/>
        <v>92.2</v>
      </c>
      <c r="L190" s="50">
        <f t="shared" si="62"/>
        <v>0</v>
      </c>
      <c r="M190" s="50">
        <f t="shared" si="62"/>
        <v>0</v>
      </c>
      <c r="N190" s="50">
        <f t="shared" si="62"/>
        <v>0</v>
      </c>
      <c r="O190" s="50">
        <f t="shared" si="62"/>
        <v>92.2</v>
      </c>
      <c r="P190" s="50">
        <f t="shared" si="62"/>
        <v>92.2</v>
      </c>
      <c r="Q190" s="50">
        <f t="shared" si="62"/>
        <v>92.2</v>
      </c>
    </row>
    <row r="191" spans="1:17" s="2" customFormat="1" ht="37.5">
      <c r="A191" s="1"/>
      <c r="B191" s="114" t="s">
        <v>318</v>
      </c>
      <c r="C191" s="118" t="s">
        <v>319</v>
      </c>
      <c r="D191" s="120" t="s">
        <v>678</v>
      </c>
      <c r="E191" s="121" t="s">
        <v>320</v>
      </c>
      <c r="F191" s="50">
        <f>G191+J191</f>
        <v>0</v>
      </c>
      <c r="G191" s="50"/>
      <c r="H191" s="50"/>
      <c r="I191" s="50"/>
      <c r="J191" s="50"/>
      <c r="K191" s="50">
        <f>L191+O191</f>
        <v>92.2</v>
      </c>
      <c r="L191" s="50"/>
      <c r="M191" s="50"/>
      <c r="N191" s="50"/>
      <c r="O191" s="50">
        <v>92.2</v>
      </c>
      <c r="P191" s="50">
        <v>92.2</v>
      </c>
      <c r="Q191" s="50">
        <f>F191+K191</f>
        <v>92.2</v>
      </c>
    </row>
    <row r="192" spans="1:17" s="2" customFormat="1" ht="45" customHeight="1">
      <c r="A192" s="1"/>
      <c r="B192" s="24" t="s">
        <v>332</v>
      </c>
      <c r="C192" s="24" t="s">
        <v>333</v>
      </c>
      <c r="D192" s="46" t="s">
        <v>678</v>
      </c>
      <c r="E192" s="22" t="s">
        <v>334</v>
      </c>
      <c r="F192" s="50">
        <f>G192+J192</f>
        <v>0</v>
      </c>
      <c r="G192" s="50"/>
      <c r="H192" s="50"/>
      <c r="I192" s="50"/>
      <c r="J192" s="50"/>
      <c r="K192" s="50">
        <f>L192+O192</f>
        <v>100</v>
      </c>
      <c r="L192" s="50"/>
      <c r="M192" s="50"/>
      <c r="N192" s="50"/>
      <c r="O192" s="50">
        <v>100</v>
      </c>
      <c r="P192" s="50">
        <v>100</v>
      </c>
      <c r="Q192" s="50">
        <f>F192+K192</f>
        <v>100</v>
      </c>
    </row>
    <row r="193" spans="1:17" s="2" customFormat="1" ht="52.5" customHeight="1">
      <c r="A193" s="1"/>
      <c r="B193" s="29" t="s">
        <v>244</v>
      </c>
      <c r="C193" s="20"/>
      <c r="D193" s="26"/>
      <c r="E193" s="21" t="s">
        <v>301</v>
      </c>
      <c r="F193" s="49">
        <f aca="true" t="shared" si="63" ref="F193:Q193">F194</f>
        <v>11308.2</v>
      </c>
      <c r="G193" s="49">
        <f t="shared" si="63"/>
        <v>11308.2</v>
      </c>
      <c r="H193" s="49">
        <f t="shared" si="63"/>
        <v>7214.6</v>
      </c>
      <c r="I193" s="49">
        <f t="shared" si="63"/>
        <v>1122.9</v>
      </c>
      <c r="J193" s="49">
        <f t="shared" si="63"/>
        <v>0</v>
      </c>
      <c r="K193" s="49">
        <f t="shared" si="63"/>
        <v>4247.4</v>
      </c>
      <c r="L193" s="49">
        <f t="shared" si="63"/>
        <v>975</v>
      </c>
      <c r="M193" s="49">
        <f t="shared" si="63"/>
        <v>200</v>
      </c>
      <c r="N193" s="49">
        <f t="shared" si="63"/>
        <v>461</v>
      </c>
      <c r="O193" s="49">
        <f t="shared" si="63"/>
        <v>3272.3999999999996</v>
      </c>
      <c r="P193" s="49">
        <f t="shared" si="63"/>
        <v>3272.3999999999996</v>
      </c>
      <c r="Q193" s="49">
        <f t="shared" si="63"/>
        <v>15555.599999999999</v>
      </c>
    </row>
    <row r="194" spans="1:17" s="2" customFormat="1" ht="51.75" customHeight="1">
      <c r="A194" s="1"/>
      <c r="B194" s="29" t="s">
        <v>684</v>
      </c>
      <c r="C194" s="20"/>
      <c r="D194" s="26"/>
      <c r="E194" s="21" t="s">
        <v>301</v>
      </c>
      <c r="F194" s="49">
        <f>F195+F197+F208+F224</f>
        <v>11308.2</v>
      </c>
      <c r="G194" s="49">
        <f>G195+G197+G208+G224</f>
        <v>11308.2</v>
      </c>
      <c r="H194" s="49">
        <f aca="true" t="shared" si="64" ref="H194:Q194">H195+H197+H208+H224</f>
        <v>7214.6</v>
      </c>
      <c r="I194" s="49">
        <f t="shared" si="64"/>
        <v>1122.9</v>
      </c>
      <c r="J194" s="49">
        <f t="shared" si="64"/>
        <v>0</v>
      </c>
      <c r="K194" s="49">
        <f t="shared" si="64"/>
        <v>4247.4</v>
      </c>
      <c r="L194" s="49">
        <f t="shared" si="64"/>
        <v>975</v>
      </c>
      <c r="M194" s="49">
        <f t="shared" si="64"/>
        <v>200</v>
      </c>
      <c r="N194" s="49">
        <f t="shared" si="64"/>
        <v>461</v>
      </c>
      <c r="O194" s="49">
        <f t="shared" si="64"/>
        <v>3272.3999999999996</v>
      </c>
      <c r="P194" s="49">
        <f t="shared" si="64"/>
        <v>3272.3999999999996</v>
      </c>
      <c r="Q194" s="49">
        <f t="shared" si="64"/>
        <v>15555.599999999999</v>
      </c>
    </row>
    <row r="195" spans="1:17" s="2" customFormat="1" ht="27.75" customHeight="1">
      <c r="A195" s="1"/>
      <c r="B195" s="29" t="s">
        <v>376</v>
      </c>
      <c r="C195" s="20" t="s">
        <v>152</v>
      </c>
      <c r="D195" s="26"/>
      <c r="E195" s="30" t="s">
        <v>153</v>
      </c>
      <c r="F195" s="49">
        <f aca="true" t="shared" si="65" ref="F195:Q195">F196</f>
        <v>1000.4</v>
      </c>
      <c r="G195" s="49">
        <f t="shared" si="65"/>
        <v>1000.4</v>
      </c>
      <c r="H195" s="49">
        <f t="shared" si="65"/>
        <v>777.1</v>
      </c>
      <c r="I195" s="49">
        <f t="shared" si="65"/>
        <v>0</v>
      </c>
      <c r="J195" s="49">
        <f t="shared" si="65"/>
        <v>0</v>
      </c>
      <c r="K195" s="49">
        <f t="shared" si="65"/>
        <v>0</v>
      </c>
      <c r="L195" s="49">
        <f t="shared" si="65"/>
        <v>0</v>
      </c>
      <c r="M195" s="49">
        <f t="shared" si="65"/>
        <v>0</v>
      </c>
      <c r="N195" s="49">
        <f t="shared" si="65"/>
        <v>0</v>
      </c>
      <c r="O195" s="49">
        <f t="shared" si="65"/>
        <v>0</v>
      </c>
      <c r="P195" s="49">
        <f t="shared" si="65"/>
        <v>0</v>
      </c>
      <c r="Q195" s="49">
        <f t="shared" si="65"/>
        <v>1000.4</v>
      </c>
    </row>
    <row r="196" spans="1:17" s="2" customFormat="1" ht="56.25">
      <c r="A196" s="1"/>
      <c r="B196" s="24" t="s">
        <v>263</v>
      </c>
      <c r="C196" s="24" t="s">
        <v>261</v>
      </c>
      <c r="D196" s="82" t="s">
        <v>149</v>
      </c>
      <c r="E196" s="22" t="s">
        <v>262</v>
      </c>
      <c r="F196" s="50">
        <f>G196+J196</f>
        <v>1000.4</v>
      </c>
      <c r="G196" s="50">
        <v>1000.4</v>
      </c>
      <c r="H196" s="50">
        <v>777.1</v>
      </c>
      <c r="I196" s="50"/>
      <c r="J196" s="50"/>
      <c r="K196" s="50">
        <f>L196+O196</f>
        <v>0</v>
      </c>
      <c r="L196" s="50"/>
      <c r="M196" s="50"/>
      <c r="N196" s="50"/>
      <c r="O196" s="50"/>
      <c r="P196" s="50"/>
      <c r="Q196" s="50">
        <f>F196+K196</f>
        <v>1000.4</v>
      </c>
    </row>
    <row r="197" spans="1:17" s="117" customFormat="1" ht="23.25" customHeight="1">
      <c r="A197" s="116"/>
      <c r="B197" s="29" t="s">
        <v>377</v>
      </c>
      <c r="C197" s="29" t="s">
        <v>597</v>
      </c>
      <c r="D197" s="26"/>
      <c r="E197" s="21" t="s">
        <v>598</v>
      </c>
      <c r="F197" s="49">
        <f aca="true" t="shared" si="66" ref="F197:Q197">F198</f>
        <v>1418.1000000000001</v>
      </c>
      <c r="G197" s="49">
        <f t="shared" si="66"/>
        <v>1418.1000000000001</v>
      </c>
      <c r="H197" s="49">
        <f t="shared" si="66"/>
        <v>848</v>
      </c>
      <c r="I197" s="49">
        <f t="shared" si="66"/>
        <v>0</v>
      </c>
      <c r="J197" s="49">
        <f t="shared" si="66"/>
        <v>0</v>
      </c>
      <c r="K197" s="49">
        <f t="shared" si="66"/>
        <v>0</v>
      </c>
      <c r="L197" s="49">
        <f t="shared" si="66"/>
        <v>0</v>
      </c>
      <c r="M197" s="49">
        <f t="shared" si="66"/>
        <v>0</v>
      </c>
      <c r="N197" s="49">
        <f t="shared" si="66"/>
        <v>0</v>
      </c>
      <c r="O197" s="49">
        <f t="shared" si="66"/>
        <v>0</v>
      </c>
      <c r="P197" s="49">
        <f t="shared" si="66"/>
        <v>0</v>
      </c>
      <c r="Q197" s="49">
        <f t="shared" si="66"/>
        <v>1418.1000000000001</v>
      </c>
    </row>
    <row r="198" spans="1:17" s="2" customFormat="1" ht="81">
      <c r="A198" s="1"/>
      <c r="B198" s="29" t="s">
        <v>378</v>
      </c>
      <c r="C198" s="29" t="s">
        <v>349</v>
      </c>
      <c r="D198" s="26"/>
      <c r="E198" s="21" t="s">
        <v>350</v>
      </c>
      <c r="F198" s="54">
        <f aca="true" t="shared" si="67" ref="F198:Q198">F199+F204+F207</f>
        <v>1418.1000000000001</v>
      </c>
      <c r="G198" s="54">
        <f t="shared" si="67"/>
        <v>1418.1000000000001</v>
      </c>
      <c r="H198" s="54">
        <f t="shared" si="67"/>
        <v>848</v>
      </c>
      <c r="I198" s="54">
        <f t="shared" si="67"/>
        <v>0</v>
      </c>
      <c r="J198" s="54">
        <f t="shared" si="67"/>
        <v>0</v>
      </c>
      <c r="K198" s="54">
        <f t="shared" si="67"/>
        <v>0</v>
      </c>
      <c r="L198" s="54">
        <f t="shared" si="67"/>
        <v>0</v>
      </c>
      <c r="M198" s="54">
        <f t="shared" si="67"/>
        <v>0</v>
      </c>
      <c r="N198" s="54">
        <f t="shared" si="67"/>
        <v>0</v>
      </c>
      <c r="O198" s="54">
        <f t="shared" si="67"/>
        <v>0</v>
      </c>
      <c r="P198" s="54">
        <f t="shared" si="67"/>
        <v>0</v>
      </c>
      <c r="Q198" s="54">
        <f t="shared" si="67"/>
        <v>1418.1000000000001</v>
      </c>
    </row>
    <row r="199" spans="1:17" s="2" customFormat="1" ht="37.5">
      <c r="A199" s="1"/>
      <c r="B199" s="24" t="s">
        <v>379</v>
      </c>
      <c r="C199" s="24" t="s">
        <v>380</v>
      </c>
      <c r="D199" s="82"/>
      <c r="E199" s="22" t="s">
        <v>754</v>
      </c>
      <c r="F199" s="50">
        <f aca="true" t="shared" si="68" ref="F199:Q199">F200+F202+F203</f>
        <v>1094.5</v>
      </c>
      <c r="G199" s="50">
        <f t="shared" si="68"/>
        <v>1094.5</v>
      </c>
      <c r="H199" s="50">
        <f t="shared" si="68"/>
        <v>848</v>
      </c>
      <c r="I199" s="50">
        <f t="shared" si="68"/>
        <v>0</v>
      </c>
      <c r="J199" s="50">
        <f t="shared" si="68"/>
        <v>0</v>
      </c>
      <c r="K199" s="50">
        <f t="shared" si="68"/>
        <v>0</v>
      </c>
      <c r="L199" s="50">
        <f t="shared" si="68"/>
        <v>0</v>
      </c>
      <c r="M199" s="50">
        <f t="shared" si="68"/>
        <v>0</v>
      </c>
      <c r="N199" s="50">
        <f t="shared" si="68"/>
        <v>0</v>
      </c>
      <c r="O199" s="50">
        <f t="shared" si="68"/>
        <v>0</v>
      </c>
      <c r="P199" s="50">
        <f t="shared" si="68"/>
        <v>0</v>
      </c>
      <c r="Q199" s="50">
        <f t="shared" si="68"/>
        <v>1094.5</v>
      </c>
    </row>
    <row r="200" spans="1:17" s="2" customFormat="1" ht="37.5">
      <c r="A200" s="1"/>
      <c r="B200" s="114" t="s">
        <v>336</v>
      </c>
      <c r="C200" s="118" t="s">
        <v>121</v>
      </c>
      <c r="D200" s="118" t="s">
        <v>314</v>
      </c>
      <c r="E200" s="25" t="s">
        <v>122</v>
      </c>
      <c r="F200" s="50">
        <f>G200+J200</f>
        <v>1064.2</v>
      </c>
      <c r="G200" s="50">
        <v>1064.2</v>
      </c>
      <c r="H200" s="50">
        <v>848</v>
      </c>
      <c r="I200" s="50"/>
      <c r="J200" s="50"/>
      <c r="K200" s="50">
        <f>L200+O200</f>
        <v>0</v>
      </c>
      <c r="L200" s="50"/>
      <c r="M200" s="50"/>
      <c r="N200" s="50"/>
      <c r="O200" s="50"/>
      <c r="P200" s="50"/>
      <c r="Q200" s="50">
        <f>F200+K200</f>
        <v>1064.2</v>
      </c>
    </row>
    <row r="201" spans="1:17" s="2" customFormat="1" ht="52.5" customHeight="1" hidden="1">
      <c r="A201" s="1"/>
      <c r="B201" s="114" t="s">
        <v>686</v>
      </c>
      <c r="C201" s="118" t="s">
        <v>687</v>
      </c>
      <c r="D201" s="118" t="s">
        <v>314</v>
      </c>
      <c r="E201" s="25" t="s">
        <v>710</v>
      </c>
      <c r="F201" s="50">
        <f>G201+J201</f>
        <v>0</v>
      </c>
      <c r="G201" s="50"/>
      <c r="H201" s="50"/>
      <c r="I201" s="50"/>
      <c r="J201" s="50"/>
      <c r="K201" s="50">
        <f>L201+O201</f>
        <v>0</v>
      </c>
      <c r="L201" s="50"/>
      <c r="M201" s="50"/>
      <c r="N201" s="50"/>
      <c r="O201" s="50"/>
      <c r="P201" s="50"/>
      <c r="Q201" s="50">
        <f>F201+K201</f>
        <v>0</v>
      </c>
    </row>
    <row r="202" spans="1:17" s="2" customFormat="1" ht="37.5">
      <c r="A202" s="1"/>
      <c r="B202" s="114" t="s">
        <v>360</v>
      </c>
      <c r="C202" s="118" t="s">
        <v>123</v>
      </c>
      <c r="D202" s="118" t="s">
        <v>314</v>
      </c>
      <c r="E202" s="25" t="s">
        <v>433</v>
      </c>
      <c r="F202" s="50">
        <f>G202+J202</f>
        <v>1.3</v>
      </c>
      <c r="G202" s="50">
        <v>1.3</v>
      </c>
      <c r="H202" s="50"/>
      <c r="I202" s="50"/>
      <c r="J202" s="50"/>
      <c r="K202" s="50">
        <f>L202+O202</f>
        <v>0</v>
      </c>
      <c r="L202" s="50"/>
      <c r="M202" s="50"/>
      <c r="N202" s="50"/>
      <c r="O202" s="50"/>
      <c r="P202" s="50"/>
      <c r="Q202" s="50">
        <f>F202+K202</f>
        <v>1.3</v>
      </c>
    </row>
    <row r="203" spans="1:17" s="2" customFormat="1" ht="37.5">
      <c r="A203" s="1"/>
      <c r="B203" s="114" t="s">
        <v>361</v>
      </c>
      <c r="C203" s="118" t="s">
        <v>124</v>
      </c>
      <c r="D203" s="118" t="s">
        <v>314</v>
      </c>
      <c r="E203" s="25" t="s">
        <v>434</v>
      </c>
      <c r="F203" s="50">
        <f>G203+J203</f>
        <v>29</v>
      </c>
      <c r="G203" s="50">
        <v>29</v>
      </c>
      <c r="H203" s="50"/>
      <c r="I203" s="50"/>
      <c r="J203" s="50"/>
      <c r="K203" s="50">
        <f>L203+O203</f>
        <v>0</v>
      </c>
      <c r="L203" s="50"/>
      <c r="M203" s="50"/>
      <c r="N203" s="50"/>
      <c r="O203" s="50"/>
      <c r="P203" s="50"/>
      <c r="Q203" s="50">
        <f>F203+K203</f>
        <v>29</v>
      </c>
    </row>
    <row r="204" spans="1:17" s="2" customFormat="1" ht="18.75">
      <c r="A204" s="1"/>
      <c r="B204" s="24" t="s">
        <v>362</v>
      </c>
      <c r="C204" s="24" t="s">
        <v>363</v>
      </c>
      <c r="D204" s="46"/>
      <c r="E204" s="19" t="s">
        <v>401</v>
      </c>
      <c r="F204" s="50">
        <f aca="true" t="shared" si="69" ref="F204:Q204">F205</f>
        <v>77.2</v>
      </c>
      <c r="G204" s="50">
        <f t="shared" si="69"/>
        <v>77.2</v>
      </c>
      <c r="H204" s="50">
        <f t="shared" si="69"/>
        <v>0</v>
      </c>
      <c r="I204" s="50">
        <f t="shared" si="69"/>
        <v>0</v>
      </c>
      <c r="J204" s="50">
        <f t="shared" si="69"/>
        <v>0</v>
      </c>
      <c r="K204" s="50">
        <f t="shared" si="69"/>
        <v>0</v>
      </c>
      <c r="L204" s="50">
        <f t="shared" si="69"/>
        <v>0</v>
      </c>
      <c r="M204" s="50">
        <f t="shared" si="69"/>
        <v>0</v>
      </c>
      <c r="N204" s="50">
        <f t="shared" si="69"/>
        <v>0</v>
      </c>
      <c r="O204" s="50">
        <f t="shared" si="69"/>
        <v>0</v>
      </c>
      <c r="P204" s="50">
        <f t="shared" si="69"/>
        <v>0</v>
      </c>
      <c r="Q204" s="50">
        <f t="shared" si="69"/>
        <v>77.2</v>
      </c>
    </row>
    <row r="205" spans="1:17" s="2" customFormat="1" ht="61.5" customHeight="1">
      <c r="A205" s="1"/>
      <c r="B205" s="114" t="s">
        <v>402</v>
      </c>
      <c r="C205" s="118" t="s">
        <v>685</v>
      </c>
      <c r="D205" s="120" t="s">
        <v>314</v>
      </c>
      <c r="E205" s="121" t="s">
        <v>125</v>
      </c>
      <c r="F205" s="50">
        <f>G205+J205</f>
        <v>77.2</v>
      </c>
      <c r="G205" s="50">
        <v>77.2</v>
      </c>
      <c r="H205" s="50"/>
      <c r="I205" s="50"/>
      <c r="J205" s="50"/>
      <c r="K205" s="50">
        <f>L205+O205</f>
        <v>0</v>
      </c>
      <c r="L205" s="50"/>
      <c r="M205" s="50"/>
      <c r="N205" s="50"/>
      <c r="O205" s="50"/>
      <c r="P205" s="50"/>
      <c r="Q205" s="50">
        <f>F205+K205</f>
        <v>77.2</v>
      </c>
    </row>
    <row r="206" spans="1:17" s="2" customFormat="1" ht="75" hidden="1">
      <c r="A206" s="1"/>
      <c r="B206" s="24" t="s">
        <v>726</v>
      </c>
      <c r="C206" s="24" t="s">
        <v>407</v>
      </c>
      <c r="D206" s="24" t="s">
        <v>314</v>
      </c>
      <c r="E206" s="19" t="s">
        <v>20</v>
      </c>
      <c r="F206" s="50">
        <f>G206+J206</f>
        <v>0</v>
      </c>
      <c r="G206" s="50"/>
      <c r="H206" s="50"/>
      <c r="I206" s="50"/>
      <c r="J206" s="50"/>
      <c r="K206" s="50">
        <f>L206+O206</f>
        <v>0</v>
      </c>
      <c r="L206" s="50"/>
      <c r="M206" s="50"/>
      <c r="N206" s="50"/>
      <c r="O206" s="50"/>
      <c r="P206" s="50"/>
      <c r="Q206" s="50">
        <f>F206+K206</f>
        <v>0</v>
      </c>
    </row>
    <row r="207" spans="1:17" s="2" customFormat="1" ht="75" customHeight="1">
      <c r="A207" s="1"/>
      <c r="B207" s="24" t="s">
        <v>126</v>
      </c>
      <c r="C207" s="24" t="s">
        <v>127</v>
      </c>
      <c r="D207" s="46" t="s">
        <v>314</v>
      </c>
      <c r="E207" s="83" t="s">
        <v>5</v>
      </c>
      <c r="F207" s="64">
        <f>G207+J207</f>
        <v>246.4</v>
      </c>
      <c r="G207" s="50">
        <v>246.4</v>
      </c>
      <c r="H207" s="50"/>
      <c r="I207" s="50"/>
      <c r="J207" s="50"/>
      <c r="K207" s="50">
        <f>L207+O207</f>
        <v>0</v>
      </c>
      <c r="L207" s="50"/>
      <c r="M207" s="50"/>
      <c r="N207" s="50"/>
      <c r="O207" s="50"/>
      <c r="P207" s="50"/>
      <c r="Q207" s="50">
        <f>F207+K207</f>
        <v>246.4</v>
      </c>
    </row>
    <row r="208" spans="1:17" s="2" customFormat="1" ht="32.25" customHeight="1">
      <c r="A208" s="1"/>
      <c r="B208" s="29" t="s">
        <v>403</v>
      </c>
      <c r="C208" s="29" t="s">
        <v>404</v>
      </c>
      <c r="D208" s="47"/>
      <c r="E208" s="103" t="s">
        <v>443</v>
      </c>
      <c r="F208" s="129">
        <f aca="true" t="shared" si="70" ref="F208:Q208">F209+F212+F214+F218</f>
        <v>8889.7</v>
      </c>
      <c r="G208" s="129">
        <f t="shared" si="70"/>
        <v>8889.7</v>
      </c>
      <c r="H208" s="129">
        <f t="shared" si="70"/>
        <v>5589.5</v>
      </c>
      <c r="I208" s="129">
        <f t="shared" si="70"/>
        <v>1122.9</v>
      </c>
      <c r="J208" s="129">
        <f t="shared" si="70"/>
        <v>0</v>
      </c>
      <c r="K208" s="129">
        <f t="shared" si="70"/>
        <v>987.5</v>
      </c>
      <c r="L208" s="129">
        <f t="shared" si="70"/>
        <v>975</v>
      </c>
      <c r="M208" s="129">
        <f t="shared" si="70"/>
        <v>200</v>
      </c>
      <c r="N208" s="129">
        <f t="shared" si="70"/>
        <v>461</v>
      </c>
      <c r="O208" s="129">
        <f t="shared" si="70"/>
        <v>12.5</v>
      </c>
      <c r="P208" s="129">
        <f t="shared" si="70"/>
        <v>12.5</v>
      </c>
      <c r="Q208" s="129">
        <f t="shared" si="70"/>
        <v>9877.199999999999</v>
      </c>
    </row>
    <row r="209" spans="1:17" s="2" customFormat="1" ht="32.25" customHeight="1">
      <c r="A209" s="1"/>
      <c r="B209" s="24" t="s">
        <v>444</v>
      </c>
      <c r="C209" s="24" t="s">
        <v>445</v>
      </c>
      <c r="D209" s="46"/>
      <c r="E209" s="130" t="s">
        <v>69</v>
      </c>
      <c r="F209" s="64">
        <f aca="true" t="shared" si="71" ref="F209:Q209">F210+F211</f>
        <v>294.4</v>
      </c>
      <c r="G209" s="64">
        <f t="shared" si="71"/>
        <v>294.4</v>
      </c>
      <c r="H209" s="64">
        <f t="shared" si="71"/>
        <v>0</v>
      </c>
      <c r="I209" s="64">
        <f t="shared" si="71"/>
        <v>0</v>
      </c>
      <c r="J209" s="64">
        <f t="shared" si="71"/>
        <v>0</v>
      </c>
      <c r="K209" s="64">
        <f t="shared" si="71"/>
        <v>0</v>
      </c>
      <c r="L209" s="64">
        <f t="shared" si="71"/>
        <v>0</v>
      </c>
      <c r="M209" s="64">
        <f t="shared" si="71"/>
        <v>0</v>
      </c>
      <c r="N209" s="64">
        <f t="shared" si="71"/>
        <v>0</v>
      </c>
      <c r="O209" s="64">
        <f t="shared" si="71"/>
        <v>0</v>
      </c>
      <c r="P209" s="64">
        <f t="shared" si="71"/>
        <v>0</v>
      </c>
      <c r="Q209" s="64">
        <f t="shared" si="71"/>
        <v>294.4</v>
      </c>
    </row>
    <row r="210" spans="1:17" s="2" customFormat="1" ht="37.5">
      <c r="A210" s="1"/>
      <c r="B210" s="114" t="s">
        <v>70</v>
      </c>
      <c r="C210" s="118" t="s">
        <v>21</v>
      </c>
      <c r="D210" s="120" t="s">
        <v>311</v>
      </c>
      <c r="E210" s="121" t="s">
        <v>496</v>
      </c>
      <c r="F210" s="50">
        <f>G210+J210</f>
        <v>171.6</v>
      </c>
      <c r="G210" s="50">
        <v>171.6</v>
      </c>
      <c r="H210" s="50"/>
      <c r="I210" s="50"/>
      <c r="J210" s="50"/>
      <c r="K210" s="50">
        <f>L210+O210</f>
        <v>0</v>
      </c>
      <c r="L210" s="50"/>
      <c r="M210" s="50"/>
      <c r="N210" s="50"/>
      <c r="O210" s="50"/>
      <c r="P210" s="50"/>
      <c r="Q210" s="50">
        <f>F210+K210</f>
        <v>171.6</v>
      </c>
    </row>
    <row r="211" spans="1:17" s="2" customFormat="1" ht="37.5">
      <c r="A211" s="1"/>
      <c r="B211" s="114" t="s">
        <v>71</v>
      </c>
      <c r="C211" s="118" t="s">
        <v>497</v>
      </c>
      <c r="D211" s="120" t="s">
        <v>311</v>
      </c>
      <c r="E211" s="121" t="s">
        <v>498</v>
      </c>
      <c r="F211" s="50">
        <f>G211+J211</f>
        <v>122.8</v>
      </c>
      <c r="G211" s="50">
        <v>122.8</v>
      </c>
      <c r="H211" s="50"/>
      <c r="I211" s="50"/>
      <c r="J211" s="50"/>
      <c r="K211" s="50">
        <f>L211+O211</f>
        <v>0</v>
      </c>
      <c r="L211" s="50"/>
      <c r="M211" s="50"/>
      <c r="N211" s="50"/>
      <c r="O211" s="50"/>
      <c r="P211" s="50"/>
      <c r="Q211" s="50">
        <f>F211+K211</f>
        <v>122.8</v>
      </c>
    </row>
    <row r="212" spans="1:17" s="2" customFormat="1" ht="37.5">
      <c r="A212" s="1"/>
      <c r="B212" s="24" t="s">
        <v>72</v>
      </c>
      <c r="C212" s="24" t="s">
        <v>73</v>
      </c>
      <c r="D212" s="46"/>
      <c r="E212" s="22" t="s">
        <v>288</v>
      </c>
      <c r="F212" s="50">
        <f aca="true" t="shared" si="72" ref="F212:Q212">F213</f>
        <v>4</v>
      </c>
      <c r="G212" s="50">
        <f t="shared" si="72"/>
        <v>4</v>
      </c>
      <c r="H212" s="50">
        <f t="shared" si="72"/>
        <v>0</v>
      </c>
      <c r="I212" s="50">
        <f t="shared" si="72"/>
        <v>0</v>
      </c>
      <c r="J212" s="50">
        <f t="shared" si="72"/>
        <v>0</v>
      </c>
      <c r="K212" s="50">
        <f t="shared" si="72"/>
        <v>0</v>
      </c>
      <c r="L212" s="50">
        <f t="shared" si="72"/>
        <v>0</v>
      </c>
      <c r="M212" s="50">
        <f t="shared" si="72"/>
        <v>0</v>
      </c>
      <c r="N212" s="50">
        <f t="shared" si="72"/>
        <v>0</v>
      </c>
      <c r="O212" s="50">
        <f t="shared" si="72"/>
        <v>0</v>
      </c>
      <c r="P212" s="50">
        <f t="shared" si="72"/>
        <v>0</v>
      </c>
      <c r="Q212" s="50">
        <f t="shared" si="72"/>
        <v>4</v>
      </c>
    </row>
    <row r="213" spans="1:17" s="2" customFormat="1" ht="37.5">
      <c r="A213" s="1"/>
      <c r="B213" s="114" t="s">
        <v>74</v>
      </c>
      <c r="C213" s="118" t="s">
        <v>499</v>
      </c>
      <c r="D213" s="120" t="s">
        <v>311</v>
      </c>
      <c r="E213" s="121" t="s">
        <v>326</v>
      </c>
      <c r="F213" s="50">
        <f>G213+J213</f>
        <v>4</v>
      </c>
      <c r="G213" s="50">
        <v>4</v>
      </c>
      <c r="H213" s="50"/>
      <c r="I213" s="50"/>
      <c r="J213" s="50"/>
      <c r="K213" s="50">
        <f>L213+O213</f>
        <v>0</v>
      </c>
      <c r="L213" s="50"/>
      <c r="M213" s="50"/>
      <c r="N213" s="50"/>
      <c r="O213" s="50"/>
      <c r="P213" s="50"/>
      <c r="Q213" s="50">
        <f>F213+K213</f>
        <v>4</v>
      </c>
    </row>
    <row r="214" spans="1:17" s="2" customFormat="1" ht="18.75">
      <c r="A214" s="1"/>
      <c r="B214" s="24" t="s">
        <v>75</v>
      </c>
      <c r="C214" s="24" t="s">
        <v>76</v>
      </c>
      <c r="D214" s="46"/>
      <c r="E214" s="22" t="s">
        <v>77</v>
      </c>
      <c r="F214" s="50">
        <f aca="true" t="shared" si="73" ref="F214:Q214">F215</f>
        <v>4184.5</v>
      </c>
      <c r="G214" s="50">
        <f t="shared" si="73"/>
        <v>4184.5</v>
      </c>
      <c r="H214" s="50">
        <f t="shared" si="73"/>
        <v>2816.3</v>
      </c>
      <c r="I214" s="50">
        <f t="shared" si="73"/>
        <v>606.8</v>
      </c>
      <c r="J214" s="50">
        <f t="shared" si="73"/>
        <v>0</v>
      </c>
      <c r="K214" s="50">
        <f t="shared" si="73"/>
        <v>12.5</v>
      </c>
      <c r="L214" s="50">
        <f t="shared" si="73"/>
        <v>0</v>
      </c>
      <c r="M214" s="50">
        <f t="shared" si="73"/>
        <v>0</v>
      </c>
      <c r="N214" s="50">
        <f t="shared" si="73"/>
        <v>0</v>
      </c>
      <c r="O214" s="50">
        <f t="shared" si="73"/>
        <v>12.5</v>
      </c>
      <c r="P214" s="50">
        <f t="shared" si="73"/>
        <v>12.5</v>
      </c>
      <c r="Q214" s="50">
        <f t="shared" si="73"/>
        <v>4197</v>
      </c>
    </row>
    <row r="215" spans="1:17" s="2" customFormat="1" ht="38.25" customHeight="1">
      <c r="A215" s="1"/>
      <c r="B215" s="114" t="s">
        <v>78</v>
      </c>
      <c r="C215" s="118" t="s">
        <v>143</v>
      </c>
      <c r="D215" s="120" t="s">
        <v>311</v>
      </c>
      <c r="E215" s="121" t="s">
        <v>79</v>
      </c>
      <c r="F215" s="50">
        <f aca="true" t="shared" si="74" ref="F215:Q215">F216+F217</f>
        <v>4184.5</v>
      </c>
      <c r="G215" s="50">
        <f t="shared" si="74"/>
        <v>4184.5</v>
      </c>
      <c r="H215" s="50">
        <f t="shared" si="74"/>
        <v>2816.3</v>
      </c>
      <c r="I215" s="50">
        <f t="shared" si="74"/>
        <v>606.8</v>
      </c>
      <c r="J215" s="50">
        <f t="shared" si="74"/>
        <v>0</v>
      </c>
      <c r="K215" s="50">
        <f t="shared" si="74"/>
        <v>12.5</v>
      </c>
      <c r="L215" s="50">
        <f t="shared" si="74"/>
        <v>0</v>
      </c>
      <c r="M215" s="50">
        <f t="shared" si="74"/>
        <v>0</v>
      </c>
      <c r="N215" s="50">
        <f t="shared" si="74"/>
        <v>0</v>
      </c>
      <c r="O215" s="50">
        <f t="shared" si="74"/>
        <v>12.5</v>
      </c>
      <c r="P215" s="50">
        <f t="shared" si="74"/>
        <v>12.5</v>
      </c>
      <c r="Q215" s="50">
        <f t="shared" si="74"/>
        <v>4197</v>
      </c>
    </row>
    <row r="216" spans="1:17" s="2" customFormat="1" ht="56.25">
      <c r="A216" s="1"/>
      <c r="B216" s="114" t="s">
        <v>80</v>
      </c>
      <c r="C216" s="118" t="s">
        <v>143</v>
      </c>
      <c r="D216" s="118" t="s">
        <v>311</v>
      </c>
      <c r="E216" s="25" t="s">
        <v>135</v>
      </c>
      <c r="F216" s="50">
        <f>G216+J216</f>
        <v>1396.2</v>
      </c>
      <c r="G216" s="50">
        <v>1396.2</v>
      </c>
      <c r="H216" s="50">
        <v>1041.3</v>
      </c>
      <c r="I216" s="50">
        <v>105.8</v>
      </c>
      <c r="J216" s="50"/>
      <c r="K216" s="50">
        <f>L216+O216</f>
        <v>12.5</v>
      </c>
      <c r="L216" s="50"/>
      <c r="M216" s="50"/>
      <c r="N216" s="50"/>
      <c r="O216" s="50">
        <v>12.5</v>
      </c>
      <c r="P216" s="50">
        <v>12.5</v>
      </c>
      <c r="Q216" s="50">
        <f>F216+K216</f>
        <v>1408.7</v>
      </c>
    </row>
    <row r="217" spans="1:17" s="2" customFormat="1" ht="56.25">
      <c r="A217" s="1"/>
      <c r="B217" s="114" t="s">
        <v>80</v>
      </c>
      <c r="C217" s="118" t="s">
        <v>143</v>
      </c>
      <c r="D217" s="118" t="s">
        <v>311</v>
      </c>
      <c r="E217" s="25" t="s">
        <v>37</v>
      </c>
      <c r="F217" s="50">
        <f>G217+J217</f>
        <v>2788.3</v>
      </c>
      <c r="G217" s="50">
        <v>2788.3</v>
      </c>
      <c r="H217" s="50">
        <v>1775</v>
      </c>
      <c r="I217" s="50">
        <v>501</v>
      </c>
      <c r="J217" s="50"/>
      <c r="K217" s="50">
        <f>L217+O217</f>
        <v>0</v>
      </c>
      <c r="L217" s="50"/>
      <c r="M217" s="50"/>
      <c r="N217" s="50"/>
      <c r="O217" s="50"/>
      <c r="P217" s="50"/>
      <c r="Q217" s="50">
        <f>F217+K217</f>
        <v>2788.3</v>
      </c>
    </row>
    <row r="218" spans="1:17" s="2" customFormat="1" ht="18.75">
      <c r="A218" s="1"/>
      <c r="B218" s="24" t="s">
        <v>81</v>
      </c>
      <c r="C218" s="24" t="s">
        <v>82</v>
      </c>
      <c r="D218" s="46"/>
      <c r="E218" s="19" t="s">
        <v>478</v>
      </c>
      <c r="F218" s="50">
        <f aca="true" t="shared" si="75" ref="F218:Q218">F219+F220</f>
        <v>4406.8</v>
      </c>
      <c r="G218" s="50">
        <f t="shared" si="75"/>
        <v>4406.8</v>
      </c>
      <c r="H218" s="50">
        <f t="shared" si="75"/>
        <v>2773.2</v>
      </c>
      <c r="I218" s="50">
        <f t="shared" si="75"/>
        <v>516.1</v>
      </c>
      <c r="J218" s="50">
        <f t="shared" si="75"/>
        <v>0</v>
      </c>
      <c r="K218" s="50">
        <f t="shared" si="75"/>
        <v>975</v>
      </c>
      <c r="L218" s="50">
        <f t="shared" si="75"/>
        <v>975</v>
      </c>
      <c r="M218" s="50">
        <f t="shared" si="75"/>
        <v>200</v>
      </c>
      <c r="N218" s="50">
        <f t="shared" si="75"/>
        <v>461</v>
      </c>
      <c r="O218" s="50">
        <f t="shared" si="75"/>
        <v>0</v>
      </c>
      <c r="P218" s="50">
        <f t="shared" si="75"/>
        <v>0</v>
      </c>
      <c r="Q218" s="50">
        <f t="shared" si="75"/>
        <v>5381.799999999999</v>
      </c>
    </row>
    <row r="219" spans="1:17" s="2" customFormat="1" ht="75">
      <c r="A219" s="1"/>
      <c r="B219" s="114" t="s">
        <v>479</v>
      </c>
      <c r="C219" s="118" t="s">
        <v>706</v>
      </c>
      <c r="D219" s="118" t="s">
        <v>311</v>
      </c>
      <c r="E219" s="25" t="s">
        <v>454</v>
      </c>
      <c r="F219" s="50">
        <f>G219+J219</f>
        <v>507.9</v>
      </c>
      <c r="G219" s="50">
        <v>507.9</v>
      </c>
      <c r="H219" s="50">
        <v>229.3</v>
      </c>
      <c r="I219" s="50">
        <v>129.3</v>
      </c>
      <c r="J219" s="50"/>
      <c r="K219" s="50">
        <f>L219+O219</f>
        <v>0</v>
      </c>
      <c r="L219" s="50"/>
      <c r="M219" s="50"/>
      <c r="N219" s="50"/>
      <c r="O219" s="50"/>
      <c r="P219" s="50"/>
      <c r="Q219" s="50">
        <f>F219+K219</f>
        <v>507.9</v>
      </c>
    </row>
    <row r="220" spans="1:17" s="2" customFormat="1" ht="56.25">
      <c r="A220" s="1"/>
      <c r="B220" s="114" t="s">
        <v>480</v>
      </c>
      <c r="C220" s="118" t="s">
        <v>144</v>
      </c>
      <c r="D220" s="120" t="s">
        <v>311</v>
      </c>
      <c r="E220" s="25" t="s">
        <v>683</v>
      </c>
      <c r="F220" s="50">
        <f aca="true" t="shared" si="76" ref="F220:Q220">F221+F222+F223</f>
        <v>3898.9</v>
      </c>
      <c r="G220" s="50">
        <f t="shared" si="76"/>
        <v>3898.9</v>
      </c>
      <c r="H220" s="50">
        <f t="shared" si="76"/>
        <v>2543.8999999999996</v>
      </c>
      <c r="I220" s="50">
        <f t="shared" si="76"/>
        <v>386.8</v>
      </c>
      <c r="J220" s="50">
        <f t="shared" si="76"/>
        <v>0</v>
      </c>
      <c r="K220" s="50">
        <f t="shared" si="76"/>
        <v>975</v>
      </c>
      <c r="L220" s="50">
        <f t="shared" si="76"/>
        <v>975</v>
      </c>
      <c r="M220" s="50">
        <f t="shared" si="76"/>
        <v>200</v>
      </c>
      <c r="N220" s="50">
        <f t="shared" si="76"/>
        <v>461</v>
      </c>
      <c r="O220" s="50">
        <f t="shared" si="76"/>
        <v>0</v>
      </c>
      <c r="P220" s="50">
        <f t="shared" si="76"/>
        <v>0</v>
      </c>
      <c r="Q220" s="50">
        <f t="shared" si="76"/>
        <v>4873.9</v>
      </c>
    </row>
    <row r="221" spans="1:17" s="2" customFormat="1" ht="93.75">
      <c r="A221" s="1"/>
      <c r="B221" s="114" t="s">
        <v>481</v>
      </c>
      <c r="C221" s="118" t="s">
        <v>144</v>
      </c>
      <c r="D221" s="120" t="s">
        <v>311</v>
      </c>
      <c r="E221" s="121" t="s">
        <v>6</v>
      </c>
      <c r="F221" s="50">
        <f>G221+J221</f>
        <v>1013.8</v>
      </c>
      <c r="G221" s="50">
        <v>1013.8</v>
      </c>
      <c r="H221" s="50">
        <v>704.8</v>
      </c>
      <c r="I221" s="50">
        <v>59.8</v>
      </c>
      <c r="J221" s="50"/>
      <c r="K221" s="50">
        <f>L221+O221</f>
        <v>0</v>
      </c>
      <c r="L221" s="50"/>
      <c r="M221" s="50"/>
      <c r="N221" s="50"/>
      <c r="O221" s="50"/>
      <c r="P221" s="50"/>
      <c r="Q221" s="50">
        <f>F221+K221</f>
        <v>1013.8</v>
      </c>
    </row>
    <row r="222" spans="1:17" s="2" customFormat="1" ht="75">
      <c r="A222" s="1"/>
      <c r="B222" s="114" t="s">
        <v>481</v>
      </c>
      <c r="C222" s="118" t="s">
        <v>144</v>
      </c>
      <c r="D222" s="120" t="s">
        <v>311</v>
      </c>
      <c r="E222" s="121" t="s">
        <v>446</v>
      </c>
      <c r="F222" s="50">
        <f>G222+J222</f>
        <v>2677.7</v>
      </c>
      <c r="G222" s="50">
        <v>2677.7</v>
      </c>
      <c r="H222" s="50">
        <v>1839.1</v>
      </c>
      <c r="I222" s="50">
        <v>327</v>
      </c>
      <c r="J222" s="50"/>
      <c r="K222" s="50">
        <f>L222+O222</f>
        <v>975</v>
      </c>
      <c r="L222" s="50">
        <v>975</v>
      </c>
      <c r="M222" s="50">
        <v>200</v>
      </c>
      <c r="N222" s="50">
        <v>461</v>
      </c>
      <c r="O222" s="50"/>
      <c r="P222" s="50"/>
      <c r="Q222" s="50">
        <f>F222+K222</f>
        <v>3652.7</v>
      </c>
    </row>
    <row r="223" spans="1:17" s="2" customFormat="1" ht="56.25">
      <c r="A223" s="1"/>
      <c r="B223" s="114" t="s">
        <v>481</v>
      </c>
      <c r="C223" s="118" t="s">
        <v>144</v>
      </c>
      <c r="D223" s="118" t="s">
        <v>311</v>
      </c>
      <c r="E223" s="126" t="s">
        <v>683</v>
      </c>
      <c r="F223" s="58">
        <f>G223+J223</f>
        <v>207.4</v>
      </c>
      <c r="G223" s="58">
        <v>207.4</v>
      </c>
      <c r="H223" s="58"/>
      <c r="I223" s="58"/>
      <c r="J223" s="60"/>
      <c r="K223" s="58">
        <f>L223+O223</f>
        <v>0</v>
      </c>
      <c r="L223" s="60"/>
      <c r="M223" s="60"/>
      <c r="N223" s="60"/>
      <c r="O223" s="60"/>
      <c r="P223" s="60"/>
      <c r="Q223" s="50">
        <f>F223+K223</f>
        <v>207.4</v>
      </c>
    </row>
    <row r="224" spans="1:17" s="2" customFormat="1" ht="19.5">
      <c r="A224" s="1"/>
      <c r="B224" s="39" t="s">
        <v>602</v>
      </c>
      <c r="C224" s="39" t="s">
        <v>575</v>
      </c>
      <c r="D224" s="155"/>
      <c r="E224" s="34" t="s">
        <v>576</v>
      </c>
      <c r="F224" s="50">
        <f>F225+F227</f>
        <v>0</v>
      </c>
      <c r="G224" s="50">
        <f aca="true" t="shared" si="77" ref="G224:P224">G225+G227</f>
        <v>0</v>
      </c>
      <c r="H224" s="50">
        <f t="shared" si="77"/>
        <v>0</v>
      </c>
      <c r="I224" s="50">
        <f t="shared" si="77"/>
        <v>0</v>
      </c>
      <c r="J224" s="50">
        <f t="shared" si="77"/>
        <v>0</v>
      </c>
      <c r="K224" s="50">
        <f t="shared" si="77"/>
        <v>3259.8999999999996</v>
      </c>
      <c r="L224" s="50">
        <f t="shared" si="77"/>
        <v>0</v>
      </c>
      <c r="M224" s="50">
        <f t="shared" si="77"/>
        <v>0</v>
      </c>
      <c r="N224" s="50">
        <f t="shared" si="77"/>
        <v>0</v>
      </c>
      <c r="O224" s="50">
        <f t="shared" si="77"/>
        <v>3259.8999999999996</v>
      </c>
      <c r="P224" s="50">
        <f t="shared" si="77"/>
        <v>3259.8999999999996</v>
      </c>
      <c r="Q224" s="50">
        <f>Q225+Q227</f>
        <v>3259.8999999999996</v>
      </c>
    </row>
    <row r="225" spans="1:17" s="2" customFormat="1" ht="37.5">
      <c r="A225" s="1"/>
      <c r="B225" s="24" t="s">
        <v>66</v>
      </c>
      <c r="C225" s="24" t="s">
        <v>63</v>
      </c>
      <c r="D225" s="118"/>
      <c r="E225" s="17" t="s">
        <v>68</v>
      </c>
      <c r="F225" s="50">
        <f>F226</f>
        <v>0</v>
      </c>
      <c r="G225" s="50">
        <f aca="true" t="shared" si="78" ref="G225:Q227">G226</f>
        <v>0</v>
      </c>
      <c r="H225" s="50">
        <f t="shared" si="78"/>
        <v>0</v>
      </c>
      <c r="I225" s="50">
        <f t="shared" si="78"/>
        <v>0</v>
      </c>
      <c r="J225" s="50">
        <f t="shared" si="78"/>
        <v>0</v>
      </c>
      <c r="K225" s="50">
        <f t="shared" si="78"/>
        <v>1966.1</v>
      </c>
      <c r="L225" s="50">
        <f t="shared" si="78"/>
        <v>0</v>
      </c>
      <c r="M225" s="50">
        <f t="shared" si="78"/>
        <v>0</v>
      </c>
      <c r="N225" s="50">
        <f t="shared" si="78"/>
        <v>0</v>
      </c>
      <c r="O225" s="50">
        <f t="shared" si="78"/>
        <v>1966.1</v>
      </c>
      <c r="P225" s="50">
        <f t="shared" si="78"/>
        <v>1966.1</v>
      </c>
      <c r="Q225" s="50">
        <f t="shared" si="78"/>
        <v>1966.1</v>
      </c>
    </row>
    <row r="226" spans="1:17" s="2" customFormat="1" ht="37.5">
      <c r="A226" s="1"/>
      <c r="B226" s="114" t="s">
        <v>67</v>
      </c>
      <c r="C226" s="118" t="s">
        <v>65</v>
      </c>
      <c r="D226" s="118" t="s">
        <v>678</v>
      </c>
      <c r="E226" s="17" t="s">
        <v>716</v>
      </c>
      <c r="F226" s="58">
        <f>G226+J226</f>
        <v>0</v>
      </c>
      <c r="G226" s="58"/>
      <c r="H226" s="58"/>
      <c r="I226" s="58"/>
      <c r="J226" s="60"/>
      <c r="K226" s="50">
        <f>L226+O226</f>
        <v>1966.1</v>
      </c>
      <c r="L226" s="60"/>
      <c r="M226" s="60"/>
      <c r="N226" s="60"/>
      <c r="O226" s="50">
        <v>1966.1</v>
      </c>
      <c r="P226" s="50">
        <v>1966.1</v>
      </c>
      <c r="Q226" s="50">
        <f>F226+K226</f>
        <v>1966.1</v>
      </c>
    </row>
    <row r="227" spans="1:17" s="2" customFormat="1" ht="18.75">
      <c r="A227" s="1"/>
      <c r="B227" s="24" t="s">
        <v>323</v>
      </c>
      <c r="C227" s="24" t="s">
        <v>628</v>
      </c>
      <c r="D227" s="118"/>
      <c r="E227" s="17" t="s">
        <v>522</v>
      </c>
      <c r="F227" s="50">
        <f>F228</f>
        <v>0</v>
      </c>
      <c r="G227" s="50">
        <f>G228</f>
        <v>0</v>
      </c>
      <c r="H227" s="50">
        <f>H228</f>
        <v>0</v>
      </c>
      <c r="I227" s="50">
        <f>I228</f>
        <v>0</v>
      </c>
      <c r="J227" s="50">
        <f>J228</f>
        <v>0</v>
      </c>
      <c r="K227" s="50">
        <f t="shared" si="78"/>
        <v>1293.8</v>
      </c>
      <c r="L227" s="50">
        <f t="shared" si="78"/>
        <v>0</v>
      </c>
      <c r="M227" s="50">
        <f t="shared" si="78"/>
        <v>0</v>
      </c>
      <c r="N227" s="50">
        <f t="shared" si="78"/>
        <v>0</v>
      </c>
      <c r="O227" s="50">
        <f t="shared" si="78"/>
        <v>1293.8</v>
      </c>
      <c r="P227" s="50">
        <f t="shared" si="78"/>
        <v>1293.8</v>
      </c>
      <c r="Q227" s="50">
        <f t="shared" si="78"/>
        <v>1293.8</v>
      </c>
    </row>
    <row r="228" spans="1:17" s="2" customFormat="1" ht="56.25">
      <c r="A228" s="1"/>
      <c r="B228" s="114" t="s">
        <v>324</v>
      </c>
      <c r="C228" s="118" t="s">
        <v>321</v>
      </c>
      <c r="D228" s="118" t="s">
        <v>678</v>
      </c>
      <c r="E228" s="17" t="s">
        <v>322</v>
      </c>
      <c r="F228" s="58">
        <f>G228+J228</f>
        <v>0</v>
      </c>
      <c r="G228" s="58"/>
      <c r="H228" s="58"/>
      <c r="I228" s="58"/>
      <c r="J228" s="60"/>
      <c r="K228" s="50">
        <f>L228+O228</f>
        <v>1293.8</v>
      </c>
      <c r="L228" s="60"/>
      <c r="M228" s="60"/>
      <c r="N228" s="60"/>
      <c r="O228" s="50">
        <v>1293.8</v>
      </c>
      <c r="P228" s="50">
        <v>1293.8</v>
      </c>
      <c r="Q228" s="50">
        <f>F228+K228</f>
        <v>1293.8</v>
      </c>
    </row>
    <row r="229" spans="1:17" s="2" customFormat="1" ht="40.5">
      <c r="A229" s="1"/>
      <c r="B229" s="29" t="s">
        <v>646</v>
      </c>
      <c r="C229" s="29"/>
      <c r="D229" s="29"/>
      <c r="E229" s="30" t="s">
        <v>302</v>
      </c>
      <c r="F229" s="49">
        <f aca="true" t="shared" si="79" ref="F229:Q229">F230</f>
        <v>26200.6</v>
      </c>
      <c r="G229" s="49">
        <f t="shared" si="79"/>
        <v>26200.6</v>
      </c>
      <c r="H229" s="49">
        <f t="shared" si="79"/>
        <v>2963.3</v>
      </c>
      <c r="I229" s="49">
        <f t="shared" si="79"/>
        <v>3982.1</v>
      </c>
      <c r="J229" s="49">
        <f t="shared" si="79"/>
        <v>0</v>
      </c>
      <c r="K229" s="49">
        <f t="shared" si="79"/>
        <v>90461.8</v>
      </c>
      <c r="L229" s="49">
        <f t="shared" si="79"/>
        <v>180.8</v>
      </c>
      <c r="M229" s="49">
        <f t="shared" si="79"/>
        <v>0</v>
      </c>
      <c r="N229" s="49">
        <f t="shared" si="79"/>
        <v>0</v>
      </c>
      <c r="O229" s="49">
        <f t="shared" si="79"/>
        <v>90281</v>
      </c>
      <c r="P229" s="49">
        <f t="shared" si="79"/>
        <v>90207</v>
      </c>
      <c r="Q229" s="49">
        <f t="shared" si="79"/>
        <v>116662.40000000001</v>
      </c>
    </row>
    <row r="230" spans="1:17" s="2" customFormat="1" ht="40.5">
      <c r="A230" s="1"/>
      <c r="B230" s="29" t="s">
        <v>647</v>
      </c>
      <c r="C230" s="29"/>
      <c r="D230" s="29"/>
      <c r="E230" s="30" t="s">
        <v>302</v>
      </c>
      <c r="F230" s="49">
        <f aca="true" t="shared" si="80" ref="F230:Q230">F231+F233+F243+F255</f>
        <v>26200.6</v>
      </c>
      <c r="G230" s="49">
        <f t="shared" si="80"/>
        <v>26200.6</v>
      </c>
      <c r="H230" s="49">
        <f t="shared" si="80"/>
        <v>2963.3</v>
      </c>
      <c r="I230" s="49">
        <f t="shared" si="80"/>
        <v>3982.1</v>
      </c>
      <c r="J230" s="49">
        <f t="shared" si="80"/>
        <v>0</v>
      </c>
      <c r="K230" s="49">
        <f t="shared" si="80"/>
        <v>90461.8</v>
      </c>
      <c r="L230" s="49">
        <f t="shared" si="80"/>
        <v>180.8</v>
      </c>
      <c r="M230" s="49">
        <f t="shared" si="80"/>
        <v>0</v>
      </c>
      <c r="N230" s="49">
        <f t="shared" si="80"/>
        <v>0</v>
      </c>
      <c r="O230" s="49">
        <f t="shared" si="80"/>
        <v>90281</v>
      </c>
      <c r="P230" s="49">
        <f t="shared" si="80"/>
        <v>90207</v>
      </c>
      <c r="Q230" s="49">
        <f t="shared" si="80"/>
        <v>116662.40000000001</v>
      </c>
    </row>
    <row r="231" spans="1:17" s="2" customFormat="1" ht="20.25">
      <c r="A231" s="1"/>
      <c r="B231" s="29" t="s">
        <v>482</v>
      </c>
      <c r="C231" s="29" t="s">
        <v>152</v>
      </c>
      <c r="D231" s="29"/>
      <c r="E231" s="30" t="s">
        <v>153</v>
      </c>
      <c r="F231" s="49">
        <f aca="true" t="shared" si="81" ref="F231:Q231">F232</f>
        <v>3332.5</v>
      </c>
      <c r="G231" s="49">
        <f t="shared" si="81"/>
        <v>3332.5</v>
      </c>
      <c r="H231" s="49">
        <f t="shared" si="81"/>
        <v>2493.3</v>
      </c>
      <c r="I231" s="49">
        <f t="shared" si="81"/>
        <v>103.1</v>
      </c>
      <c r="J231" s="49">
        <f t="shared" si="81"/>
        <v>0</v>
      </c>
      <c r="K231" s="49">
        <f t="shared" si="81"/>
        <v>3.5</v>
      </c>
      <c r="L231" s="49">
        <f t="shared" si="81"/>
        <v>3.5</v>
      </c>
      <c r="M231" s="49">
        <f t="shared" si="81"/>
        <v>0</v>
      </c>
      <c r="N231" s="49">
        <f t="shared" si="81"/>
        <v>0</v>
      </c>
      <c r="O231" s="49">
        <f t="shared" si="81"/>
        <v>0</v>
      </c>
      <c r="P231" s="49">
        <f t="shared" si="81"/>
        <v>0</v>
      </c>
      <c r="Q231" s="49">
        <f t="shared" si="81"/>
        <v>3336</v>
      </c>
    </row>
    <row r="232" spans="1:17" s="2" customFormat="1" ht="56.25">
      <c r="A232" s="1"/>
      <c r="B232" s="24" t="s">
        <v>648</v>
      </c>
      <c r="C232" s="24" t="s">
        <v>261</v>
      </c>
      <c r="D232" s="24" t="s">
        <v>149</v>
      </c>
      <c r="E232" s="22" t="s">
        <v>262</v>
      </c>
      <c r="F232" s="50">
        <f>G232+J232</f>
        <v>3332.5</v>
      </c>
      <c r="G232" s="50">
        <v>3332.5</v>
      </c>
      <c r="H232" s="50">
        <v>2493.3</v>
      </c>
      <c r="I232" s="50">
        <v>103.1</v>
      </c>
      <c r="J232" s="54"/>
      <c r="K232" s="50">
        <f>L232+O232</f>
        <v>3.5</v>
      </c>
      <c r="L232" s="50">
        <v>3.5</v>
      </c>
      <c r="M232" s="50"/>
      <c r="N232" s="50"/>
      <c r="O232" s="50"/>
      <c r="P232" s="50"/>
      <c r="Q232" s="54">
        <f>F232+K232</f>
        <v>3336</v>
      </c>
    </row>
    <row r="233" spans="1:17" s="2" customFormat="1" ht="20.25">
      <c r="A233" s="1"/>
      <c r="B233" s="29" t="s">
        <v>483</v>
      </c>
      <c r="C233" s="29" t="s">
        <v>484</v>
      </c>
      <c r="D233" s="29"/>
      <c r="E233" s="30" t="s">
        <v>485</v>
      </c>
      <c r="F233" s="49">
        <f aca="true" t="shared" si="82" ref="F233:P233">F234+F240+F241</f>
        <v>22128.6</v>
      </c>
      <c r="G233" s="49">
        <f t="shared" si="82"/>
        <v>22128.6</v>
      </c>
      <c r="H233" s="49">
        <f t="shared" si="82"/>
        <v>0</v>
      </c>
      <c r="I233" s="49">
        <f t="shared" si="82"/>
        <v>3860</v>
      </c>
      <c r="J233" s="49">
        <f t="shared" si="82"/>
        <v>0</v>
      </c>
      <c r="K233" s="49">
        <f t="shared" si="82"/>
        <v>28562</v>
      </c>
      <c r="L233" s="49">
        <f t="shared" si="82"/>
        <v>0</v>
      </c>
      <c r="M233" s="49">
        <f t="shared" si="82"/>
        <v>0</v>
      </c>
      <c r="N233" s="49">
        <f t="shared" si="82"/>
        <v>0</v>
      </c>
      <c r="O233" s="49">
        <f t="shared" si="82"/>
        <v>28562</v>
      </c>
      <c r="P233" s="49">
        <f t="shared" si="82"/>
        <v>28562</v>
      </c>
      <c r="Q233" s="54">
        <f>F233+K233</f>
        <v>50690.6</v>
      </c>
    </row>
    <row r="234" spans="1:17" s="2" customFormat="1" ht="37.5">
      <c r="A234" s="1"/>
      <c r="B234" s="24" t="s">
        <v>486</v>
      </c>
      <c r="C234" s="24" t="s">
        <v>487</v>
      </c>
      <c r="D234" s="24"/>
      <c r="E234" s="19" t="s">
        <v>488</v>
      </c>
      <c r="F234" s="50">
        <f>G234+J234</f>
        <v>7300</v>
      </c>
      <c r="G234" s="50">
        <f>G235+G238+F239</f>
        <v>7300</v>
      </c>
      <c r="H234" s="50">
        <f>H235+H238+G239</f>
        <v>0</v>
      </c>
      <c r="I234" s="50">
        <f>I235+I238+H239</f>
        <v>0</v>
      </c>
      <c r="J234" s="50">
        <f>J235+J238+I239</f>
        <v>0</v>
      </c>
      <c r="K234" s="50">
        <f aca="true" t="shared" si="83" ref="K234:P234">K235+K238+K239</f>
        <v>2754.5</v>
      </c>
      <c r="L234" s="50">
        <f t="shared" si="83"/>
        <v>0</v>
      </c>
      <c r="M234" s="50">
        <f t="shared" si="83"/>
        <v>0</v>
      </c>
      <c r="N234" s="50">
        <f t="shared" si="83"/>
        <v>0</v>
      </c>
      <c r="O234" s="50">
        <f t="shared" si="83"/>
        <v>2754.5</v>
      </c>
      <c r="P234" s="50">
        <f t="shared" si="83"/>
        <v>2754.5</v>
      </c>
      <c r="Q234" s="50">
        <f>Q235+Q238+P239</f>
        <v>10054.5</v>
      </c>
    </row>
    <row r="235" spans="1:17" s="2" customFormat="1" ht="37.5">
      <c r="A235" s="1"/>
      <c r="B235" s="131" t="s">
        <v>489</v>
      </c>
      <c r="C235" s="24" t="s">
        <v>355</v>
      </c>
      <c r="D235" s="24" t="s">
        <v>293</v>
      </c>
      <c r="E235" s="132" t="s">
        <v>356</v>
      </c>
      <c r="F235" s="50">
        <f aca="true" t="shared" si="84" ref="F235:Q235">F236+F237</f>
        <v>0</v>
      </c>
      <c r="G235" s="50">
        <f t="shared" si="84"/>
        <v>0</v>
      </c>
      <c r="H235" s="50">
        <f t="shared" si="84"/>
        <v>0</v>
      </c>
      <c r="I235" s="50">
        <f t="shared" si="84"/>
        <v>0</v>
      </c>
      <c r="J235" s="50">
        <f t="shared" si="84"/>
        <v>0</v>
      </c>
      <c r="K235" s="50">
        <f t="shared" si="84"/>
        <v>2744.5</v>
      </c>
      <c r="L235" s="50">
        <f t="shared" si="84"/>
        <v>0</v>
      </c>
      <c r="M235" s="50">
        <f t="shared" si="84"/>
        <v>0</v>
      </c>
      <c r="N235" s="50">
        <f t="shared" si="84"/>
        <v>0</v>
      </c>
      <c r="O235" s="50">
        <f t="shared" si="84"/>
        <v>2744.5</v>
      </c>
      <c r="P235" s="50">
        <f t="shared" si="84"/>
        <v>2744.5</v>
      </c>
      <c r="Q235" s="50">
        <f t="shared" si="84"/>
        <v>2744.5</v>
      </c>
    </row>
    <row r="236" spans="1:17" s="77" customFormat="1" ht="37.5">
      <c r="A236" s="72"/>
      <c r="B236" s="133" t="s">
        <v>490</v>
      </c>
      <c r="C236" s="90" t="s">
        <v>355</v>
      </c>
      <c r="D236" s="90" t="s">
        <v>293</v>
      </c>
      <c r="E236" s="132" t="s">
        <v>356</v>
      </c>
      <c r="F236" s="75">
        <f aca="true" t="shared" si="85" ref="F236:F242">G236+J236</f>
        <v>0</v>
      </c>
      <c r="G236" s="76"/>
      <c r="H236" s="76"/>
      <c r="I236" s="76"/>
      <c r="J236" s="76"/>
      <c r="K236" s="75">
        <f aca="true" t="shared" si="86" ref="K236:K242">L236+O236</f>
        <v>2244.5</v>
      </c>
      <c r="L236" s="76"/>
      <c r="M236" s="76"/>
      <c r="N236" s="76"/>
      <c r="O236" s="75">
        <v>2244.5</v>
      </c>
      <c r="P236" s="76">
        <v>2244.5</v>
      </c>
      <c r="Q236" s="91">
        <f aca="true" t="shared" si="87" ref="Q236:Q242">F236+K236</f>
        <v>2244.5</v>
      </c>
    </row>
    <row r="237" spans="1:17" s="77" customFormat="1" ht="37.5">
      <c r="A237" s="72"/>
      <c r="B237" s="133" t="s">
        <v>490</v>
      </c>
      <c r="C237" s="90" t="s">
        <v>355</v>
      </c>
      <c r="D237" s="90" t="s">
        <v>293</v>
      </c>
      <c r="E237" s="132" t="s">
        <v>718</v>
      </c>
      <c r="F237" s="75">
        <f t="shared" si="85"/>
        <v>0</v>
      </c>
      <c r="G237" s="91"/>
      <c r="H237" s="75"/>
      <c r="I237" s="75"/>
      <c r="J237" s="75"/>
      <c r="K237" s="75">
        <f t="shared" si="86"/>
        <v>500</v>
      </c>
      <c r="L237" s="75"/>
      <c r="M237" s="75"/>
      <c r="N237" s="75"/>
      <c r="O237" s="75">
        <v>500</v>
      </c>
      <c r="P237" s="75">
        <v>500</v>
      </c>
      <c r="Q237" s="91">
        <f t="shared" si="87"/>
        <v>500</v>
      </c>
    </row>
    <row r="238" spans="1:17" s="2" customFormat="1" ht="37.5">
      <c r="A238" s="1"/>
      <c r="B238" s="131" t="s">
        <v>491</v>
      </c>
      <c r="C238" s="24" t="s">
        <v>719</v>
      </c>
      <c r="D238" s="24" t="s">
        <v>293</v>
      </c>
      <c r="E238" s="25" t="s">
        <v>720</v>
      </c>
      <c r="F238" s="50">
        <f t="shared" si="85"/>
        <v>7300</v>
      </c>
      <c r="G238" s="50">
        <v>7300</v>
      </c>
      <c r="H238" s="50"/>
      <c r="I238" s="50"/>
      <c r="J238" s="50"/>
      <c r="K238" s="50">
        <f t="shared" si="86"/>
        <v>0</v>
      </c>
      <c r="L238" s="50"/>
      <c r="M238" s="50"/>
      <c r="N238" s="50"/>
      <c r="O238" s="50"/>
      <c r="P238" s="50"/>
      <c r="Q238" s="54">
        <f t="shared" si="87"/>
        <v>7300</v>
      </c>
    </row>
    <row r="239" spans="1:17" s="2" customFormat="1" ht="37.5">
      <c r="A239" s="1"/>
      <c r="B239" s="131" t="s">
        <v>159</v>
      </c>
      <c r="C239" s="24" t="s">
        <v>160</v>
      </c>
      <c r="D239" s="24" t="s">
        <v>293</v>
      </c>
      <c r="E239" s="25" t="s">
        <v>161</v>
      </c>
      <c r="F239" s="50">
        <f t="shared" si="85"/>
        <v>0</v>
      </c>
      <c r="G239" s="50"/>
      <c r="H239" s="50"/>
      <c r="I239" s="50"/>
      <c r="J239" s="50"/>
      <c r="K239" s="50">
        <f t="shared" si="86"/>
        <v>10</v>
      </c>
      <c r="L239" s="50"/>
      <c r="M239" s="50"/>
      <c r="N239" s="50"/>
      <c r="O239" s="50">
        <v>10</v>
      </c>
      <c r="P239" s="50">
        <v>10</v>
      </c>
      <c r="Q239" s="54">
        <f t="shared" si="87"/>
        <v>10</v>
      </c>
    </row>
    <row r="240" spans="1:17" s="77" customFormat="1" ht="66" customHeight="1">
      <c r="A240" s="72"/>
      <c r="B240" s="90" t="s">
        <v>649</v>
      </c>
      <c r="C240" s="90" t="s">
        <v>291</v>
      </c>
      <c r="D240" s="90" t="s">
        <v>293</v>
      </c>
      <c r="E240" s="74" t="s">
        <v>627</v>
      </c>
      <c r="F240" s="75">
        <f t="shared" si="85"/>
        <v>105.9</v>
      </c>
      <c r="G240" s="75">
        <v>105.9</v>
      </c>
      <c r="H240" s="75"/>
      <c r="I240" s="75"/>
      <c r="J240" s="75"/>
      <c r="K240" s="75">
        <f t="shared" si="86"/>
        <v>1325</v>
      </c>
      <c r="L240" s="75"/>
      <c r="M240" s="75"/>
      <c r="N240" s="75"/>
      <c r="O240" s="75">
        <v>1325</v>
      </c>
      <c r="P240" s="75">
        <v>1325</v>
      </c>
      <c r="Q240" s="91">
        <f t="shared" si="87"/>
        <v>1430.9</v>
      </c>
    </row>
    <row r="241" spans="1:17" s="2" customFormat="1" ht="18.75">
      <c r="A241" s="1"/>
      <c r="B241" s="24" t="s">
        <v>721</v>
      </c>
      <c r="C241" s="24" t="s">
        <v>723</v>
      </c>
      <c r="D241" s="24" t="s">
        <v>293</v>
      </c>
      <c r="E241" s="19" t="s">
        <v>722</v>
      </c>
      <c r="F241" s="50">
        <f t="shared" si="85"/>
        <v>14722.7</v>
      </c>
      <c r="G241" s="50">
        <v>14722.7</v>
      </c>
      <c r="H241" s="50"/>
      <c r="I241" s="50">
        <v>3860</v>
      </c>
      <c r="J241" s="50"/>
      <c r="K241" s="50">
        <f t="shared" si="86"/>
        <v>24482.5</v>
      </c>
      <c r="L241" s="50"/>
      <c r="M241" s="50"/>
      <c r="N241" s="50"/>
      <c r="O241" s="50">
        <v>24482.5</v>
      </c>
      <c r="P241" s="50">
        <v>24482.5</v>
      </c>
      <c r="Q241" s="54">
        <f t="shared" si="87"/>
        <v>39205.2</v>
      </c>
    </row>
    <row r="242" spans="1:17" s="77" customFormat="1" ht="37.5" hidden="1">
      <c r="A242" s="72"/>
      <c r="B242" s="90" t="s">
        <v>629</v>
      </c>
      <c r="C242" s="90" t="s">
        <v>628</v>
      </c>
      <c r="D242" s="90" t="s">
        <v>103</v>
      </c>
      <c r="E242" s="74" t="s">
        <v>104</v>
      </c>
      <c r="F242" s="75">
        <f t="shared" si="85"/>
        <v>0</v>
      </c>
      <c r="G242" s="75"/>
      <c r="H242" s="75"/>
      <c r="I242" s="75"/>
      <c r="J242" s="75"/>
      <c r="K242" s="75">
        <f t="shared" si="86"/>
        <v>0</v>
      </c>
      <c r="L242" s="75"/>
      <c r="M242" s="75"/>
      <c r="N242" s="75"/>
      <c r="O242" s="75"/>
      <c r="P242" s="75"/>
      <c r="Q242" s="91">
        <f t="shared" si="87"/>
        <v>0</v>
      </c>
    </row>
    <row r="243" spans="1:17" s="138" customFormat="1" ht="20.25">
      <c r="A243" s="134"/>
      <c r="B243" s="135" t="s">
        <v>492</v>
      </c>
      <c r="C243" s="135" t="s">
        <v>155</v>
      </c>
      <c r="D243" s="135"/>
      <c r="E243" s="136" t="s">
        <v>156</v>
      </c>
      <c r="F243" s="137">
        <f aca="true" t="shared" si="88" ref="F243:Q243">F244+F249+F252</f>
        <v>0</v>
      </c>
      <c r="G243" s="137">
        <f t="shared" si="88"/>
        <v>0</v>
      </c>
      <c r="H243" s="137">
        <f t="shared" si="88"/>
        <v>0</v>
      </c>
      <c r="I243" s="137">
        <f t="shared" si="88"/>
        <v>0</v>
      </c>
      <c r="J243" s="137">
        <f t="shared" si="88"/>
        <v>0</v>
      </c>
      <c r="K243" s="137">
        <f t="shared" si="88"/>
        <v>61685</v>
      </c>
      <c r="L243" s="137">
        <f t="shared" si="88"/>
        <v>15</v>
      </c>
      <c r="M243" s="137">
        <f t="shared" si="88"/>
        <v>0</v>
      </c>
      <c r="N243" s="137">
        <f t="shared" si="88"/>
        <v>0</v>
      </c>
      <c r="O243" s="137">
        <f t="shared" si="88"/>
        <v>61670</v>
      </c>
      <c r="P243" s="137">
        <f t="shared" si="88"/>
        <v>61645</v>
      </c>
      <c r="Q243" s="137">
        <f t="shared" si="88"/>
        <v>61685</v>
      </c>
    </row>
    <row r="244" spans="1:17" s="138" customFormat="1" ht="20.25">
      <c r="A244" s="134"/>
      <c r="B244" s="139" t="s">
        <v>546</v>
      </c>
      <c r="C244" s="139" t="s">
        <v>575</v>
      </c>
      <c r="D244" s="135"/>
      <c r="E244" s="140" t="s">
        <v>576</v>
      </c>
      <c r="F244" s="91">
        <f>F245+F246</f>
        <v>0</v>
      </c>
      <c r="G244" s="91">
        <f aca="true" t="shared" si="89" ref="G244:Q244">G245+G246</f>
        <v>0</v>
      </c>
      <c r="H244" s="91">
        <f t="shared" si="89"/>
        <v>0</v>
      </c>
      <c r="I244" s="91">
        <f t="shared" si="89"/>
        <v>0</v>
      </c>
      <c r="J244" s="91">
        <f t="shared" si="89"/>
        <v>0</v>
      </c>
      <c r="K244" s="91">
        <f t="shared" si="89"/>
        <v>51233.1</v>
      </c>
      <c r="L244" s="91">
        <f t="shared" si="89"/>
        <v>0</v>
      </c>
      <c r="M244" s="91">
        <f t="shared" si="89"/>
        <v>0</v>
      </c>
      <c r="N244" s="91">
        <f t="shared" si="89"/>
        <v>0</v>
      </c>
      <c r="O244" s="91">
        <f t="shared" si="89"/>
        <v>51233.1</v>
      </c>
      <c r="P244" s="91">
        <f t="shared" si="89"/>
        <v>51233.1</v>
      </c>
      <c r="Q244" s="91">
        <f t="shared" si="89"/>
        <v>51233.1</v>
      </c>
    </row>
    <row r="245" spans="1:17" s="138" customFormat="1" ht="37.5">
      <c r="A245" s="134"/>
      <c r="B245" s="131" t="s">
        <v>543</v>
      </c>
      <c r="C245" s="90" t="s">
        <v>544</v>
      </c>
      <c r="D245" s="90" t="s">
        <v>678</v>
      </c>
      <c r="E245" s="74" t="s">
        <v>545</v>
      </c>
      <c r="F245" s="50">
        <f>G245+J245</f>
        <v>0</v>
      </c>
      <c r="G245" s="137"/>
      <c r="H245" s="137"/>
      <c r="I245" s="137"/>
      <c r="J245" s="137"/>
      <c r="K245" s="50">
        <f>L245+O245</f>
        <v>521.6</v>
      </c>
      <c r="L245" s="137"/>
      <c r="M245" s="137"/>
      <c r="N245" s="137"/>
      <c r="O245" s="75">
        <v>521.6</v>
      </c>
      <c r="P245" s="75">
        <v>521.6</v>
      </c>
      <c r="Q245" s="50">
        <f>F245+K245</f>
        <v>521.6</v>
      </c>
    </row>
    <row r="246" spans="1:17" s="138" customFormat="1" ht="20.25">
      <c r="A246" s="134"/>
      <c r="B246" s="24" t="s">
        <v>629</v>
      </c>
      <c r="C246" s="90" t="s">
        <v>628</v>
      </c>
      <c r="D246" s="90"/>
      <c r="E246" s="17" t="s">
        <v>522</v>
      </c>
      <c r="F246" s="50">
        <f>F247+F248</f>
        <v>0</v>
      </c>
      <c r="G246" s="50">
        <f aca="true" t="shared" si="90" ref="G246:O246">G247+G248</f>
        <v>0</v>
      </c>
      <c r="H246" s="50">
        <f t="shared" si="90"/>
        <v>0</v>
      </c>
      <c r="I246" s="50">
        <f t="shared" si="90"/>
        <v>0</v>
      </c>
      <c r="J246" s="50">
        <f t="shared" si="90"/>
        <v>0</v>
      </c>
      <c r="K246" s="50">
        <f t="shared" si="90"/>
        <v>50711.5</v>
      </c>
      <c r="L246" s="50">
        <f t="shared" si="90"/>
        <v>0</v>
      </c>
      <c r="M246" s="50">
        <f t="shared" si="90"/>
        <v>0</v>
      </c>
      <c r="N246" s="50">
        <f t="shared" si="90"/>
        <v>0</v>
      </c>
      <c r="O246" s="50">
        <f t="shared" si="90"/>
        <v>50711.5</v>
      </c>
      <c r="P246" s="50">
        <f>P247+P248</f>
        <v>50711.5</v>
      </c>
      <c r="Q246" s="50">
        <f>Q247+Q248</f>
        <v>50711.5</v>
      </c>
    </row>
    <row r="247" spans="1:17" s="138" customFormat="1" ht="56.25">
      <c r="A247" s="134"/>
      <c r="B247" s="131" t="s">
        <v>325</v>
      </c>
      <c r="C247" s="90" t="s">
        <v>321</v>
      </c>
      <c r="D247" s="90" t="s">
        <v>678</v>
      </c>
      <c r="E247" s="17" t="s">
        <v>322</v>
      </c>
      <c r="F247" s="50">
        <f>G247+J247</f>
        <v>0</v>
      </c>
      <c r="G247" s="137"/>
      <c r="H247" s="137"/>
      <c r="I247" s="137"/>
      <c r="J247" s="137"/>
      <c r="K247" s="50">
        <f>L247+O247</f>
        <v>1881.4</v>
      </c>
      <c r="L247" s="137"/>
      <c r="M247" s="137"/>
      <c r="N247" s="137"/>
      <c r="O247" s="75">
        <v>1881.4</v>
      </c>
      <c r="P247" s="75">
        <v>1881.4</v>
      </c>
      <c r="Q247" s="50">
        <f>F247+K247</f>
        <v>1881.4</v>
      </c>
    </row>
    <row r="248" spans="1:17" s="138" customFormat="1" ht="37.5">
      <c r="A248" s="134"/>
      <c r="B248" s="131" t="s">
        <v>513</v>
      </c>
      <c r="C248" s="90" t="s">
        <v>514</v>
      </c>
      <c r="D248" s="90" t="s">
        <v>678</v>
      </c>
      <c r="E248" s="17" t="s">
        <v>515</v>
      </c>
      <c r="F248" s="50">
        <f>G248+J248</f>
        <v>0</v>
      </c>
      <c r="G248" s="137"/>
      <c r="H248" s="137"/>
      <c r="I248" s="137"/>
      <c r="J248" s="137"/>
      <c r="K248" s="50">
        <f>L248+O248</f>
        <v>48830.1</v>
      </c>
      <c r="L248" s="137"/>
      <c r="M248" s="137"/>
      <c r="N248" s="137"/>
      <c r="O248" s="75">
        <v>48830.1</v>
      </c>
      <c r="P248" s="75">
        <v>48830.1</v>
      </c>
      <c r="Q248" s="50">
        <f>F248+K248</f>
        <v>48830.1</v>
      </c>
    </row>
    <row r="249" spans="1:17" s="77" customFormat="1" ht="37.5">
      <c r="A249" s="72"/>
      <c r="B249" s="139" t="s">
        <v>493</v>
      </c>
      <c r="C249" s="139" t="s">
        <v>579</v>
      </c>
      <c r="D249" s="139"/>
      <c r="E249" s="140" t="s">
        <v>340</v>
      </c>
      <c r="F249" s="91">
        <f aca="true" t="shared" si="91" ref="F249:Q249">F250</f>
        <v>0</v>
      </c>
      <c r="G249" s="91">
        <f t="shared" si="91"/>
        <v>0</v>
      </c>
      <c r="H249" s="91">
        <f t="shared" si="91"/>
        <v>0</v>
      </c>
      <c r="I249" s="91">
        <f t="shared" si="91"/>
        <v>0</v>
      </c>
      <c r="J249" s="91">
        <f t="shared" si="91"/>
        <v>0</v>
      </c>
      <c r="K249" s="91">
        <f t="shared" si="91"/>
        <v>10411.9</v>
      </c>
      <c r="L249" s="91">
        <f t="shared" si="91"/>
        <v>0</v>
      </c>
      <c r="M249" s="91">
        <f t="shared" si="91"/>
        <v>0</v>
      </c>
      <c r="N249" s="91">
        <f t="shared" si="91"/>
        <v>0</v>
      </c>
      <c r="O249" s="91">
        <f t="shared" si="91"/>
        <v>10411.9</v>
      </c>
      <c r="P249" s="91">
        <f t="shared" si="91"/>
        <v>10411.9</v>
      </c>
      <c r="Q249" s="91">
        <f t="shared" si="91"/>
        <v>10411.9</v>
      </c>
    </row>
    <row r="250" spans="1:17" s="2" customFormat="1" ht="37.5">
      <c r="A250" s="1"/>
      <c r="B250" s="131" t="s">
        <v>83</v>
      </c>
      <c r="C250" s="24" t="s">
        <v>84</v>
      </c>
      <c r="D250" s="24" t="s">
        <v>341</v>
      </c>
      <c r="E250" s="25" t="s">
        <v>243</v>
      </c>
      <c r="F250" s="50">
        <f>G250+J250</f>
        <v>0</v>
      </c>
      <c r="G250" s="50"/>
      <c r="H250" s="50"/>
      <c r="I250" s="50"/>
      <c r="J250" s="50"/>
      <c r="K250" s="50">
        <f>L250+O250</f>
        <v>10411.9</v>
      </c>
      <c r="L250" s="50"/>
      <c r="M250" s="50"/>
      <c r="N250" s="50"/>
      <c r="O250" s="50">
        <v>10411.9</v>
      </c>
      <c r="P250" s="50">
        <v>10411.9</v>
      </c>
      <c r="Q250" s="50">
        <f>F250+K250</f>
        <v>10411.9</v>
      </c>
    </row>
    <row r="251" spans="1:17" s="2" customFormat="1" ht="18.75" hidden="1">
      <c r="A251" s="1"/>
      <c r="B251" s="24" t="s">
        <v>650</v>
      </c>
      <c r="C251" s="24" t="s">
        <v>105</v>
      </c>
      <c r="D251" s="24" t="s">
        <v>106</v>
      </c>
      <c r="E251" s="19" t="s">
        <v>17</v>
      </c>
      <c r="F251" s="50">
        <f>G251+J251</f>
        <v>0</v>
      </c>
      <c r="G251" s="50"/>
      <c r="H251" s="50"/>
      <c r="I251" s="50"/>
      <c r="J251" s="50"/>
      <c r="K251" s="50">
        <f>L251+O251</f>
        <v>0</v>
      </c>
      <c r="L251" s="50"/>
      <c r="M251" s="50"/>
      <c r="N251" s="50"/>
      <c r="O251" s="50"/>
      <c r="P251" s="50"/>
      <c r="Q251" s="54">
        <f>F251+K251</f>
        <v>0</v>
      </c>
    </row>
    <row r="252" spans="1:17" s="2" customFormat="1" ht="37.5">
      <c r="A252" s="1"/>
      <c r="B252" s="39" t="s">
        <v>85</v>
      </c>
      <c r="C252" s="39" t="s">
        <v>86</v>
      </c>
      <c r="D252" s="39"/>
      <c r="E252" s="40" t="s">
        <v>87</v>
      </c>
      <c r="F252" s="50">
        <f aca="true" t="shared" si="92" ref="F252:Q253">F253</f>
        <v>0</v>
      </c>
      <c r="G252" s="50">
        <f t="shared" si="92"/>
        <v>0</v>
      </c>
      <c r="H252" s="50">
        <f t="shared" si="92"/>
        <v>0</v>
      </c>
      <c r="I252" s="50">
        <f t="shared" si="92"/>
        <v>0</v>
      </c>
      <c r="J252" s="50">
        <f t="shared" si="92"/>
        <v>0</v>
      </c>
      <c r="K252" s="50">
        <f t="shared" si="92"/>
        <v>40</v>
      </c>
      <c r="L252" s="50">
        <f t="shared" si="92"/>
        <v>15</v>
      </c>
      <c r="M252" s="50">
        <f t="shared" si="92"/>
        <v>0</v>
      </c>
      <c r="N252" s="50">
        <f t="shared" si="92"/>
        <v>0</v>
      </c>
      <c r="O252" s="50">
        <f t="shared" si="92"/>
        <v>25</v>
      </c>
      <c r="P252" s="50">
        <f t="shared" si="92"/>
        <v>0</v>
      </c>
      <c r="Q252" s="50">
        <f t="shared" si="92"/>
        <v>40</v>
      </c>
    </row>
    <row r="253" spans="1:17" s="2" customFormat="1" ht="20.25">
      <c r="A253" s="1"/>
      <c r="B253" s="18" t="s">
        <v>88</v>
      </c>
      <c r="C253" s="18" t="s">
        <v>8</v>
      </c>
      <c r="D253" s="24" t="s">
        <v>103</v>
      </c>
      <c r="E253" s="32" t="s">
        <v>342</v>
      </c>
      <c r="F253" s="50">
        <f t="shared" si="92"/>
        <v>0</v>
      </c>
      <c r="G253" s="50">
        <f t="shared" si="92"/>
        <v>0</v>
      </c>
      <c r="H253" s="50">
        <f t="shared" si="92"/>
        <v>0</v>
      </c>
      <c r="I253" s="50">
        <f t="shared" si="92"/>
        <v>0</v>
      </c>
      <c r="J253" s="50">
        <f t="shared" si="92"/>
        <v>0</v>
      </c>
      <c r="K253" s="50">
        <f t="shared" si="92"/>
        <v>40</v>
      </c>
      <c r="L253" s="50">
        <f t="shared" si="92"/>
        <v>15</v>
      </c>
      <c r="M253" s="50">
        <f t="shared" si="92"/>
        <v>0</v>
      </c>
      <c r="N253" s="50">
        <f t="shared" si="92"/>
        <v>0</v>
      </c>
      <c r="O253" s="50">
        <f t="shared" si="92"/>
        <v>25</v>
      </c>
      <c r="P253" s="50">
        <f t="shared" si="92"/>
        <v>0</v>
      </c>
      <c r="Q253" s="50">
        <f t="shared" si="92"/>
        <v>40</v>
      </c>
    </row>
    <row r="254" spans="1:17" s="2" customFormat="1" ht="136.5" customHeight="1">
      <c r="A254" s="1"/>
      <c r="B254" s="131" t="s">
        <v>343</v>
      </c>
      <c r="C254" s="24" t="s">
        <v>344</v>
      </c>
      <c r="D254" s="24" t="s">
        <v>103</v>
      </c>
      <c r="E254" s="25" t="s">
        <v>680</v>
      </c>
      <c r="F254" s="50">
        <f>G254+J254</f>
        <v>0</v>
      </c>
      <c r="G254" s="55"/>
      <c r="H254" s="55"/>
      <c r="I254" s="55"/>
      <c r="J254" s="55"/>
      <c r="K254" s="50">
        <f>L254+O254</f>
        <v>40</v>
      </c>
      <c r="L254" s="55">
        <v>15</v>
      </c>
      <c r="M254" s="55"/>
      <c r="N254" s="55"/>
      <c r="O254" s="55">
        <v>25</v>
      </c>
      <c r="P254" s="55"/>
      <c r="Q254" s="54">
        <f>F254+K254</f>
        <v>40</v>
      </c>
    </row>
    <row r="255" spans="1:17" s="145" customFormat="1" ht="20.25">
      <c r="A255" s="141"/>
      <c r="B255" s="142" t="s">
        <v>89</v>
      </c>
      <c r="C255" s="142" t="s">
        <v>581</v>
      </c>
      <c r="D255" s="142"/>
      <c r="E255" s="143" t="s">
        <v>582</v>
      </c>
      <c r="F255" s="144">
        <f aca="true" t="shared" si="93" ref="F255:Q255">F256</f>
        <v>739.5</v>
      </c>
      <c r="G255" s="144">
        <f t="shared" si="93"/>
        <v>739.5</v>
      </c>
      <c r="H255" s="144">
        <f t="shared" si="93"/>
        <v>470</v>
      </c>
      <c r="I255" s="144">
        <f t="shared" si="93"/>
        <v>19</v>
      </c>
      <c r="J255" s="144">
        <f t="shared" si="93"/>
        <v>0</v>
      </c>
      <c r="K255" s="144">
        <f t="shared" si="93"/>
        <v>211.3</v>
      </c>
      <c r="L255" s="144">
        <f t="shared" si="93"/>
        <v>162.3</v>
      </c>
      <c r="M255" s="144">
        <f t="shared" si="93"/>
        <v>0</v>
      </c>
      <c r="N255" s="144">
        <f t="shared" si="93"/>
        <v>0</v>
      </c>
      <c r="O255" s="144">
        <f t="shared" si="93"/>
        <v>49</v>
      </c>
      <c r="P255" s="144">
        <f t="shared" si="93"/>
        <v>0</v>
      </c>
      <c r="Q255" s="144">
        <f t="shared" si="93"/>
        <v>950.8</v>
      </c>
    </row>
    <row r="256" spans="1:17" s="2" customFormat="1" ht="37.5">
      <c r="A256" s="1"/>
      <c r="B256" s="39" t="s">
        <v>90</v>
      </c>
      <c r="C256" s="39" t="s">
        <v>91</v>
      </c>
      <c r="D256" s="39"/>
      <c r="E256" s="40" t="s">
        <v>92</v>
      </c>
      <c r="F256" s="54">
        <f aca="true" t="shared" si="94" ref="F256:Q256">F257+F258+F259</f>
        <v>739.5</v>
      </c>
      <c r="G256" s="54">
        <f t="shared" si="94"/>
        <v>739.5</v>
      </c>
      <c r="H256" s="54">
        <f t="shared" si="94"/>
        <v>470</v>
      </c>
      <c r="I256" s="54">
        <f t="shared" si="94"/>
        <v>19</v>
      </c>
      <c r="J256" s="54">
        <f t="shared" si="94"/>
        <v>0</v>
      </c>
      <c r="K256" s="54">
        <f t="shared" si="94"/>
        <v>211.3</v>
      </c>
      <c r="L256" s="54">
        <f t="shared" si="94"/>
        <v>162.3</v>
      </c>
      <c r="M256" s="54">
        <f t="shared" si="94"/>
        <v>0</v>
      </c>
      <c r="N256" s="54">
        <f t="shared" si="94"/>
        <v>0</v>
      </c>
      <c r="O256" s="54">
        <f t="shared" si="94"/>
        <v>49</v>
      </c>
      <c r="P256" s="54">
        <f t="shared" si="94"/>
        <v>0</v>
      </c>
      <c r="Q256" s="54">
        <f t="shared" si="94"/>
        <v>950.8</v>
      </c>
    </row>
    <row r="257" spans="1:17" s="2" customFormat="1" ht="37.5">
      <c r="A257" s="1"/>
      <c r="B257" s="24" t="s">
        <v>93</v>
      </c>
      <c r="C257" s="24" t="s">
        <v>94</v>
      </c>
      <c r="D257" s="24"/>
      <c r="E257" s="19" t="s">
        <v>95</v>
      </c>
      <c r="F257" s="50">
        <f>G257</f>
        <v>100</v>
      </c>
      <c r="G257" s="50">
        <v>100</v>
      </c>
      <c r="H257" s="50"/>
      <c r="I257" s="50"/>
      <c r="J257" s="50"/>
      <c r="K257" s="50">
        <f>L257+O257</f>
        <v>0</v>
      </c>
      <c r="L257" s="50"/>
      <c r="M257" s="50"/>
      <c r="N257" s="50"/>
      <c r="O257" s="50"/>
      <c r="P257" s="50"/>
      <c r="Q257" s="56">
        <f>F257+K257</f>
        <v>100</v>
      </c>
    </row>
    <row r="258" spans="1:17" s="93" customFormat="1" ht="18.75">
      <c r="A258" s="92"/>
      <c r="B258" s="24" t="s">
        <v>630</v>
      </c>
      <c r="C258" s="24" t="s">
        <v>631</v>
      </c>
      <c r="D258" s="24" t="s">
        <v>303</v>
      </c>
      <c r="E258" s="27" t="s">
        <v>412</v>
      </c>
      <c r="F258" s="50">
        <f>G258</f>
        <v>639.5</v>
      </c>
      <c r="G258" s="50">
        <v>639.5</v>
      </c>
      <c r="H258" s="57" t="s">
        <v>46</v>
      </c>
      <c r="I258" s="57" t="s">
        <v>47</v>
      </c>
      <c r="J258" s="57"/>
      <c r="K258" s="50">
        <f>L258+O258</f>
        <v>6.8</v>
      </c>
      <c r="L258" s="50">
        <v>6.8</v>
      </c>
      <c r="M258" s="56"/>
      <c r="N258" s="56"/>
      <c r="O258" s="56"/>
      <c r="P258" s="56"/>
      <c r="Q258" s="56">
        <f>F258+K258</f>
        <v>646.3</v>
      </c>
    </row>
    <row r="259" spans="1:17" s="2" customFormat="1" ht="37.5">
      <c r="A259" s="1"/>
      <c r="B259" s="24" t="s">
        <v>22</v>
      </c>
      <c r="C259" s="24" t="s">
        <v>23</v>
      </c>
      <c r="D259" s="24" t="s">
        <v>634</v>
      </c>
      <c r="E259" s="19" t="s">
        <v>24</v>
      </c>
      <c r="F259" s="50">
        <f>G259+J259</f>
        <v>0</v>
      </c>
      <c r="G259" s="50"/>
      <c r="H259" s="55"/>
      <c r="I259" s="55"/>
      <c r="J259" s="55"/>
      <c r="K259" s="50">
        <f>L259+O259</f>
        <v>204.5</v>
      </c>
      <c r="L259" s="50">
        <v>155.5</v>
      </c>
      <c r="M259" s="146"/>
      <c r="N259" s="146"/>
      <c r="O259" s="55">
        <v>49</v>
      </c>
      <c r="P259" s="146"/>
      <c r="Q259" s="54">
        <f>F259+K259</f>
        <v>204.5</v>
      </c>
    </row>
    <row r="260" spans="1:17" s="2" customFormat="1" ht="37.5" hidden="1">
      <c r="A260" s="1"/>
      <c r="B260" s="24" t="s">
        <v>632</v>
      </c>
      <c r="C260" s="24" t="s">
        <v>633</v>
      </c>
      <c r="D260" s="24" t="s">
        <v>634</v>
      </c>
      <c r="E260" s="19" t="s">
        <v>426</v>
      </c>
      <c r="F260" s="50">
        <f>G260+J260</f>
        <v>0</v>
      </c>
      <c r="G260" s="55"/>
      <c r="H260" s="55"/>
      <c r="I260" s="55"/>
      <c r="J260" s="55"/>
      <c r="K260" s="50">
        <f>L260+O260</f>
        <v>0</v>
      </c>
      <c r="L260" s="55"/>
      <c r="M260" s="55"/>
      <c r="N260" s="55"/>
      <c r="O260" s="55"/>
      <c r="P260" s="55"/>
      <c r="Q260" s="54">
        <f>F260+K260</f>
        <v>0</v>
      </c>
    </row>
    <row r="261" spans="1:17" s="2" customFormat="1" ht="18.75" hidden="1">
      <c r="A261" s="1"/>
      <c r="B261" s="24" t="s">
        <v>651</v>
      </c>
      <c r="C261" s="24" t="s">
        <v>425</v>
      </c>
      <c r="D261" s="24" t="s">
        <v>303</v>
      </c>
      <c r="E261" s="19" t="s">
        <v>412</v>
      </c>
      <c r="F261" s="50">
        <f>G261+J261</f>
        <v>0</v>
      </c>
      <c r="G261" s="55"/>
      <c r="H261" s="55"/>
      <c r="I261" s="55"/>
      <c r="J261" s="55"/>
      <c r="K261" s="50">
        <f>L261+O261</f>
        <v>0</v>
      </c>
      <c r="L261" s="55"/>
      <c r="M261" s="55"/>
      <c r="N261" s="55"/>
      <c r="O261" s="55"/>
      <c r="P261" s="55"/>
      <c r="Q261" s="54">
        <f>F261+K261</f>
        <v>0</v>
      </c>
    </row>
    <row r="262" spans="1:17" s="2" customFormat="1" ht="40.5" customHeight="1">
      <c r="A262" s="1"/>
      <c r="B262" s="29" t="s">
        <v>133</v>
      </c>
      <c r="C262" s="24"/>
      <c r="D262" s="46"/>
      <c r="E262" s="103" t="s">
        <v>745</v>
      </c>
      <c r="F262" s="49">
        <f aca="true" t="shared" si="95" ref="F262:Q264">F263</f>
        <v>0</v>
      </c>
      <c r="G262" s="49">
        <f t="shared" si="95"/>
        <v>0</v>
      </c>
      <c r="H262" s="49">
        <f t="shared" si="95"/>
        <v>0</v>
      </c>
      <c r="I262" s="49">
        <f t="shared" si="95"/>
        <v>0</v>
      </c>
      <c r="J262" s="49">
        <f t="shared" si="95"/>
        <v>0</v>
      </c>
      <c r="K262" s="49">
        <f t="shared" si="95"/>
        <v>0</v>
      </c>
      <c r="L262" s="49">
        <f t="shared" si="95"/>
        <v>0</v>
      </c>
      <c r="M262" s="49">
        <f t="shared" si="95"/>
        <v>0</v>
      </c>
      <c r="N262" s="49">
        <f t="shared" si="95"/>
        <v>0</v>
      </c>
      <c r="O262" s="49">
        <f t="shared" si="95"/>
        <v>0</v>
      </c>
      <c r="P262" s="49">
        <f t="shared" si="95"/>
        <v>0</v>
      </c>
      <c r="Q262" s="49">
        <f t="shared" si="95"/>
        <v>0</v>
      </c>
    </row>
    <row r="263" spans="1:17" s="2" customFormat="1" ht="40.5" customHeight="1">
      <c r="A263" s="1"/>
      <c r="B263" s="29" t="s">
        <v>289</v>
      </c>
      <c r="C263" s="24"/>
      <c r="D263" s="46"/>
      <c r="E263" s="103" t="s">
        <v>745</v>
      </c>
      <c r="F263" s="49">
        <f t="shared" si="95"/>
        <v>0</v>
      </c>
      <c r="G263" s="49">
        <f t="shared" si="95"/>
        <v>0</v>
      </c>
      <c r="H263" s="49">
        <f t="shared" si="95"/>
        <v>0</v>
      </c>
      <c r="I263" s="49">
        <f t="shared" si="95"/>
        <v>0</v>
      </c>
      <c r="J263" s="49">
        <f t="shared" si="95"/>
        <v>0</v>
      </c>
      <c r="K263" s="49">
        <f t="shared" si="95"/>
        <v>0</v>
      </c>
      <c r="L263" s="49">
        <f t="shared" si="95"/>
        <v>0</v>
      </c>
      <c r="M263" s="49">
        <f t="shared" si="95"/>
        <v>0</v>
      </c>
      <c r="N263" s="49">
        <f t="shared" si="95"/>
        <v>0</v>
      </c>
      <c r="O263" s="49">
        <f t="shared" si="95"/>
        <v>0</v>
      </c>
      <c r="P263" s="49">
        <f t="shared" si="95"/>
        <v>0</v>
      </c>
      <c r="Q263" s="49">
        <f t="shared" si="95"/>
        <v>0</v>
      </c>
    </row>
    <row r="264" spans="1:17" s="117" customFormat="1" ht="27" customHeight="1">
      <c r="A264" s="116"/>
      <c r="B264" s="29" t="s">
        <v>96</v>
      </c>
      <c r="C264" s="29" t="s">
        <v>152</v>
      </c>
      <c r="D264" s="47"/>
      <c r="E264" s="30" t="s">
        <v>153</v>
      </c>
      <c r="F264" s="49">
        <f t="shared" si="95"/>
        <v>0</v>
      </c>
      <c r="G264" s="49">
        <f t="shared" si="95"/>
        <v>0</v>
      </c>
      <c r="H264" s="49">
        <f t="shared" si="95"/>
        <v>0</v>
      </c>
      <c r="I264" s="49">
        <f t="shared" si="95"/>
        <v>0</v>
      </c>
      <c r="J264" s="49">
        <f t="shared" si="95"/>
        <v>0</v>
      </c>
      <c r="K264" s="49">
        <f t="shared" si="95"/>
        <v>0</v>
      </c>
      <c r="L264" s="49">
        <f t="shared" si="95"/>
        <v>0</v>
      </c>
      <c r="M264" s="49">
        <f t="shared" si="95"/>
        <v>0</v>
      </c>
      <c r="N264" s="49">
        <f t="shared" si="95"/>
        <v>0</v>
      </c>
      <c r="O264" s="49">
        <f t="shared" si="95"/>
        <v>0</v>
      </c>
      <c r="P264" s="49">
        <f t="shared" si="95"/>
        <v>0</v>
      </c>
      <c r="Q264" s="49">
        <f t="shared" si="95"/>
        <v>0</v>
      </c>
    </row>
    <row r="265" spans="1:17" s="2" customFormat="1" ht="63.75" customHeight="1">
      <c r="A265" s="1"/>
      <c r="B265" s="24" t="s">
        <v>264</v>
      </c>
      <c r="C265" s="24" t="s">
        <v>261</v>
      </c>
      <c r="D265" s="46" t="s">
        <v>149</v>
      </c>
      <c r="E265" s="22" t="s">
        <v>262</v>
      </c>
      <c r="F265" s="50">
        <f>G265+J265</f>
        <v>0</v>
      </c>
      <c r="G265" s="55"/>
      <c r="H265" s="55"/>
      <c r="I265" s="55"/>
      <c r="J265" s="55"/>
      <c r="K265" s="50">
        <f>L265+O265</f>
        <v>0</v>
      </c>
      <c r="L265" s="55"/>
      <c r="M265" s="55"/>
      <c r="N265" s="55"/>
      <c r="O265" s="55"/>
      <c r="P265" s="55"/>
      <c r="Q265" s="50">
        <f>F265+K265</f>
        <v>0</v>
      </c>
    </row>
    <row r="266" spans="1:17" s="2" customFormat="1" ht="63.75" customHeight="1">
      <c r="A266" s="1"/>
      <c r="B266" s="29" t="s">
        <v>661</v>
      </c>
      <c r="C266" s="24"/>
      <c r="D266" s="24"/>
      <c r="E266" s="102" t="s">
        <v>744</v>
      </c>
      <c r="F266" s="49">
        <f aca="true" t="shared" si="96" ref="F266:Q268">F267</f>
        <v>894.5</v>
      </c>
      <c r="G266" s="49">
        <f t="shared" si="96"/>
        <v>894.5</v>
      </c>
      <c r="H266" s="49">
        <f t="shared" si="96"/>
        <v>671.2</v>
      </c>
      <c r="I266" s="49">
        <f t="shared" si="96"/>
        <v>0</v>
      </c>
      <c r="J266" s="49">
        <f t="shared" si="96"/>
        <v>0</v>
      </c>
      <c r="K266" s="49">
        <f t="shared" si="96"/>
        <v>0</v>
      </c>
      <c r="L266" s="49">
        <f t="shared" si="96"/>
        <v>0</v>
      </c>
      <c r="M266" s="49">
        <f t="shared" si="96"/>
        <v>0</v>
      </c>
      <c r="N266" s="49">
        <f t="shared" si="96"/>
        <v>0</v>
      </c>
      <c r="O266" s="49">
        <f t="shared" si="96"/>
        <v>0</v>
      </c>
      <c r="P266" s="49">
        <f t="shared" si="96"/>
        <v>0</v>
      </c>
      <c r="Q266" s="49">
        <f t="shared" si="96"/>
        <v>894.5</v>
      </c>
    </row>
    <row r="267" spans="1:17" s="2" customFormat="1" ht="62.25" customHeight="1">
      <c r="A267" s="1"/>
      <c r="B267" s="29" t="s">
        <v>662</v>
      </c>
      <c r="C267" s="24"/>
      <c r="D267" s="24"/>
      <c r="E267" s="102" t="s">
        <v>744</v>
      </c>
      <c r="F267" s="49">
        <f t="shared" si="96"/>
        <v>894.5</v>
      </c>
      <c r="G267" s="49">
        <f t="shared" si="96"/>
        <v>894.5</v>
      </c>
      <c r="H267" s="49">
        <f t="shared" si="96"/>
        <v>671.2</v>
      </c>
      <c r="I267" s="49">
        <f t="shared" si="96"/>
        <v>0</v>
      </c>
      <c r="J267" s="49">
        <f t="shared" si="96"/>
        <v>0</v>
      </c>
      <c r="K267" s="49">
        <f t="shared" si="96"/>
        <v>0</v>
      </c>
      <c r="L267" s="49">
        <f t="shared" si="96"/>
        <v>0</v>
      </c>
      <c r="M267" s="49">
        <f t="shared" si="96"/>
        <v>0</v>
      </c>
      <c r="N267" s="49">
        <f t="shared" si="96"/>
        <v>0</v>
      </c>
      <c r="O267" s="49">
        <f t="shared" si="96"/>
        <v>0</v>
      </c>
      <c r="P267" s="49">
        <f t="shared" si="96"/>
        <v>0</v>
      </c>
      <c r="Q267" s="49">
        <f t="shared" si="96"/>
        <v>894.5</v>
      </c>
    </row>
    <row r="268" spans="1:17" s="117" customFormat="1" ht="27.75" customHeight="1">
      <c r="A268" s="116"/>
      <c r="B268" s="29" t="s">
        <v>97</v>
      </c>
      <c r="C268" s="29" t="s">
        <v>152</v>
      </c>
      <c r="D268" s="29"/>
      <c r="E268" s="30" t="s">
        <v>153</v>
      </c>
      <c r="F268" s="49">
        <f t="shared" si="96"/>
        <v>894.5</v>
      </c>
      <c r="G268" s="49">
        <f t="shared" si="96"/>
        <v>894.5</v>
      </c>
      <c r="H268" s="49">
        <f t="shared" si="96"/>
        <v>671.2</v>
      </c>
      <c r="I268" s="49">
        <f t="shared" si="96"/>
        <v>0</v>
      </c>
      <c r="J268" s="49">
        <f t="shared" si="96"/>
        <v>0</v>
      </c>
      <c r="K268" s="49">
        <f t="shared" si="96"/>
        <v>0</v>
      </c>
      <c r="L268" s="49">
        <f t="shared" si="96"/>
        <v>0</v>
      </c>
      <c r="M268" s="49">
        <f t="shared" si="96"/>
        <v>0</v>
      </c>
      <c r="N268" s="49">
        <f t="shared" si="96"/>
        <v>0</v>
      </c>
      <c r="O268" s="49">
        <f t="shared" si="96"/>
        <v>0</v>
      </c>
      <c r="P268" s="49">
        <f t="shared" si="96"/>
        <v>0</v>
      </c>
      <c r="Q268" s="49">
        <f t="shared" si="96"/>
        <v>894.5</v>
      </c>
    </row>
    <row r="269" spans="1:17" s="2" customFormat="1" ht="58.5" customHeight="1">
      <c r="A269" s="1"/>
      <c r="B269" s="24" t="s">
        <v>663</v>
      </c>
      <c r="C269" s="24" t="s">
        <v>261</v>
      </c>
      <c r="D269" s="46" t="s">
        <v>149</v>
      </c>
      <c r="E269" s="22" t="s">
        <v>262</v>
      </c>
      <c r="F269" s="50">
        <f>G269+J269</f>
        <v>894.5</v>
      </c>
      <c r="G269" s="55">
        <v>894.5</v>
      </c>
      <c r="H269" s="55">
        <v>671.2</v>
      </c>
      <c r="I269" s="55"/>
      <c r="J269" s="55"/>
      <c r="K269" s="50">
        <f>L269+O269</f>
        <v>0</v>
      </c>
      <c r="L269" s="55"/>
      <c r="M269" s="55"/>
      <c r="N269" s="55"/>
      <c r="O269" s="49"/>
      <c r="P269" s="55"/>
      <c r="Q269" s="50">
        <f>F269+K269</f>
        <v>894.5</v>
      </c>
    </row>
    <row r="270" spans="1:17" s="2" customFormat="1" ht="60.75">
      <c r="A270" s="94"/>
      <c r="B270" s="29" t="s">
        <v>504</v>
      </c>
      <c r="C270" s="29"/>
      <c r="D270" s="29"/>
      <c r="E270" s="30" t="s">
        <v>27</v>
      </c>
      <c r="F270" s="49">
        <f aca="true" t="shared" si="97" ref="F270:Q270">F271</f>
        <v>1900.3999999999999</v>
      </c>
      <c r="G270" s="49">
        <f t="shared" si="97"/>
        <v>1900.3999999999999</v>
      </c>
      <c r="H270" s="49">
        <f t="shared" si="97"/>
        <v>1433</v>
      </c>
      <c r="I270" s="49">
        <f t="shared" si="97"/>
        <v>0</v>
      </c>
      <c r="J270" s="49">
        <f t="shared" si="97"/>
        <v>0</v>
      </c>
      <c r="K270" s="49">
        <f t="shared" si="97"/>
        <v>0</v>
      </c>
      <c r="L270" s="49">
        <f t="shared" si="97"/>
        <v>0</v>
      </c>
      <c r="M270" s="49">
        <f t="shared" si="97"/>
        <v>0</v>
      </c>
      <c r="N270" s="49">
        <f t="shared" si="97"/>
        <v>0</v>
      </c>
      <c r="O270" s="49">
        <f t="shared" si="97"/>
        <v>0</v>
      </c>
      <c r="P270" s="49">
        <f t="shared" si="97"/>
        <v>0</v>
      </c>
      <c r="Q270" s="49">
        <f t="shared" si="97"/>
        <v>1900.3999999999999</v>
      </c>
    </row>
    <row r="271" spans="1:17" s="2" customFormat="1" ht="60.75">
      <c r="A271" s="94"/>
      <c r="B271" s="29" t="s">
        <v>505</v>
      </c>
      <c r="C271" s="29"/>
      <c r="D271" s="29"/>
      <c r="E271" s="30" t="s">
        <v>27</v>
      </c>
      <c r="F271" s="49">
        <f aca="true" t="shared" si="98" ref="F271:Q271">F272+F274+F276+F279</f>
        <v>1900.3999999999999</v>
      </c>
      <c r="G271" s="49">
        <f t="shared" si="98"/>
        <v>1900.3999999999999</v>
      </c>
      <c r="H271" s="49">
        <f t="shared" si="98"/>
        <v>1433</v>
      </c>
      <c r="I271" s="49">
        <f t="shared" si="98"/>
        <v>0</v>
      </c>
      <c r="J271" s="49">
        <f t="shared" si="98"/>
        <v>0</v>
      </c>
      <c r="K271" s="49">
        <f t="shared" si="98"/>
        <v>0</v>
      </c>
      <c r="L271" s="49">
        <f t="shared" si="98"/>
        <v>0</v>
      </c>
      <c r="M271" s="49">
        <f t="shared" si="98"/>
        <v>0</v>
      </c>
      <c r="N271" s="49">
        <f t="shared" si="98"/>
        <v>0</v>
      </c>
      <c r="O271" s="49">
        <f t="shared" si="98"/>
        <v>0</v>
      </c>
      <c r="P271" s="49">
        <f t="shared" si="98"/>
        <v>0</v>
      </c>
      <c r="Q271" s="49">
        <f t="shared" si="98"/>
        <v>1900.3999999999999</v>
      </c>
    </row>
    <row r="272" spans="1:17" s="2" customFormat="1" ht="20.25">
      <c r="A272" s="94"/>
      <c r="B272" s="29" t="s">
        <v>506</v>
      </c>
      <c r="C272" s="29" t="s">
        <v>152</v>
      </c>
      <c r="D272" s="29"/>
      <c r="E272" s="30" t="s">
        <v>153</v>
      </c>
      <c r="F272" s="49">
        <f aca="true" t="shared" si="99" ref="F272:Q272">F273</f>
        <v>1768.3</v>
      </c>
      <c r="G272" s="49">
        <f t="shared" si="99"/>
        <v>1768.3</v>
      </c>
      <c r="H272" s="49">
        <f t="shared" si="99"/>
        <v>1433</v>
      </c>
      <c r="I272" s="49">
        <f t="shared" si="99"/>
        <v>0</v>
      </c>
      <c r="J272" s="49">
        <f t="shared" si="99"/>
        <v>0</v>
      </c>
      <c r="K272" s="49">
        <f t="shared" si="99"/>
        <v>0</v>
      </c>
      <c r="L272" s="49">
        <f t="shared" si="99"/>
        <v>0</v>
      </c>
      <c r="M272" s="49">
        <f t="shared" si="99"/>
        <v>0</v>
      </c>
      <c r="N272" s="49">
        <f t="shared" si="99"/>
        <v>0</v>
      </c>
      <c r="O272" s="49">
        <f t="shared" si="99"/>
        <v>0</v>
      </c>
      <c r="P272" s="49">
        <f t="shared" si="99"/>
        <v>0</v>
      </c>
      <c r="Q272" s="49">
        <f t="shared" si="99"/>
        <v>1768.3</v>
      </c>
    </row>
    <row r="273" spans="1:17" s="2" customFormat="1" ht="56.25">
      <c r="A273" s="94"/>
      <c r="B273" s="24" t="s">
        <v>507</v>
      </c>
      <c r="C273" s="24" t="s">
        <v>261</v>
      </c>
      <c r="D273" s="24" t="s">
        <v>149</v>
      </c>
      <c r="E273" s="22" t="s">
        <v>262</v>
      </c>
      <c r="F273" s="50">
        <f>G273+J273</f>
        <v>1768.3</v>
      </c>
      <c r="G273" s="50">
        <v>1768.3</v>
      </c>
      <c r="H273" s="50">
        <v>1433</v>
      </c>
      <c r="I273" s="54"/>
      <c r="J273" s="54"/>
      <c r="K273" s="50">
        <f>L273+O273</f>
        <v>0</v>
      </c>
      <c r="L273" s="50"/>
      <c r="M273" s="50"/>
      <c r="N273" s="50"/>
      <c r="O273" s="50"/>
      <c r="P273" s="50"/>
      <c r="Q273" s="54">
        <f>F273+K273</f>
        <v>1768.3</v>
      </c>
    </row>
    <row r="274" spans="1:17" s="2" customFormat="1" ht="20.25">
      <c r="A274" s="94"/>
      <c r="B274" s="29" t="s">
        <v>508</v>
      </c>
      <c r="C274" s="24"/>
      <c r="D274" s="24"/>
      <c r="E274" s="21" t="s">
        <v>375</v>
      </c>
      <c r="F274" s="49">
        <f aca="true" t="shared" si="100" ref="F274:Q274">F275</f>
        <v>0</v>
      </c>
      <c r="G274" s="49">
        <f t="shared" si="100"/>
        <v>0</v>
      </c>
      <c r="H274" s="49">
        <f t="shared" si="100"/>
        <v>0</v>
      </c>
      <c r="I274" s="49">
        <f t="shared" si="100"/>
        <v>0</v>
      </c>
      <c r="J274" s="49">
        <f t="shared" si="100"/>
        <v>0</v>
      </c>
      <c r="K274" s="49">
        <f t="shared" si="100"/>
        <v>0</v>
      </c>
      <c r="L274" s="49">
        <f t="shared" si="100"/>
        <v>0</v>
      </c>
      <c r="M274" s="49">
        <f t="shared" si="100"/>
        <v>0</v>
      </c>
      <c r="N274" s="49">
        <f t="shared" si="100"/>
        <v>0</v>
      </c>
      <c r="O274" s="49">
        <f t="shared" si="100"/>
        <v>0</v>
      </c>
      <c r="P274" s="49">
        <f t="shared" si="100"/>
        <v>0</v>
      </c>
      <c r="Q274" s="49">
        <f t="shared" si="100"/>
        <v>0</v>
      </c>
    </row>
    <row r="275" spans="1:17" s="2" customFormat="1" ht="18.75">
      <c r="A275" s="94"/>
      <c r="B275" s="24" t="s">
        <v>688</v>
      </c>
      <c r="C275" s="24" t="s">
        <v>111</v>
      </c>
      <c r="D275" s="24" t="s">
        <v>112</v>
      </c>
      <c r="E275" s="22" t="s">
        <v>116</v>
      </c>
      <c r="F275" s="50"/>
      <c r="G275" s="50"/>
      <c r="H275" s="50"/>
      <c r="I275" s="54"/>
      <c r="J275" s="54"/>
      <c r="K275" s="50">
        <f>L275+O275</f>
        <v>0</v>
      </c>
      <c r="L275" s="50"/>
      <c r="M275" s="50"/>
      <c r="N275" s="50"/>
      <c r="O275" s="50"/>
      <c r="P275" s="50"/>
      <c r="Q275" s="50">
        <f>F275+K275</f>
        <v>0</v>
      </c>
    </row>
    <row r="276" spans="1:17" s="2" customFormat="1" ht="20.25">
      <c r="A276" s="94"/>
      <c r="B276" s="29" t="s">
        <v>136</v>
      </c>
      <c r="C276" s="24"/>
      <c r="D276" s="24"/>
      <c r="E276" s="21" t="s">
        <v>485</v>
      </c>
      <c r="F276" s="49">
        <f aca="true" t="shared" si="101" ref="F276:Q276">F278+F277</f>
        <v>0</v>
      </c>
      <c r="G276" s="49">
        <f t="shared" si="101"/>
        <v>0</v>
      </c>
      <c r="H276" s="49">
        <f t="shared" si="101"/>
        <v>0</v>
      </c>
      <c r="I276" s="49">
        <f t="shared" si="101"/>
        <v>0</v>
      </c>
      <c r="J276" s="49">
        <f t="shared" si="101"/>
        <v>0</v>
      </c>
      <c r="K276" s="49">
        <f t="shared" si="101"/>
        <v>0</v>
      </c>
      <c r="L276" s="49">
        <f t="shared" si="101"/>
        <v>0</v>
      </c>
      <c r="M276" s="49">
        <f t="shared" si="101"/>
        <v>0</v>
      </c>
      <c r="N276" s="49">
        <f t="shared" si="101"/>
        <v>0</v>
      </c>
      <c r="O276" s="49">
        <f t="shared" si="101"/>
        <v>0</v>
      </c>
      <c r="P276" s="49">
        <f t="shared" si="101"/>
        <v>0</v>
      </c>
      <c r="Q276" s="49">
        <f t="shared" si="101"/>
        <v>0</v>
      </c>
    </row>
    <row r="277" spans="1:17" s="2" customFormat="1" ht="37.5">
      <c r="A277" s="94"/>
      <c r="B277" s="18" t="s">
        <v>681</v>
      </c>
      <c r="C277" s="24" t="s">
        <v>487</v>
      </c>
      <c r="D277" s="24" t="s">
        <v>293</v>
      </c>
      <c r="E277" s="22" t="s">
        <v>488</v>
      </c>
      <c r="F277" s="50">
        <f>G277+J277</f>
        <v>0</v>
      </c>
      <c r="G277" s="49"/>
      <c r="H277" s="49"/>
      <c r="I277" s="49"/>
      <c r="J277" s="49"/>
      <c r="K277" s="50">
        <f>L277+O277</f>
        <v>0</v>
      </c>
      <c r="L277" s="49"/>
      <c r="M277" s="49"/>
      <c r="N277" s="49"/>
      <c r="O277" s="50"/>
      <c r="P277" s="50"/>
      <c r="Q277" s="50">
        <f>F277+K277</f>
        <v>0</v>
      </c>
    </row>
    <row r="278" spans="1:17" s="2" customFormat="1" ht="18.75">
      <c r="A278" s="94"/>
      <c r="B278" s="24" t="s">
        <v>137</v>
      </c>
      <c r="C278" s="24" t="s">
        <v>723</v>
      </c>
      <c r="D278" s="24" t="s">
        <v>293</v>
      </c>
      <c r="E278" s="22" t="s">
        <v>722</v>
      </c>
      <c r="F278" s="50">
        <f>G278+J278</f>
        <v>0</v>
      </c>
      <c r="G278" s="50"/>
      <c r="H278" s="50"/>
      <c r="I278" s="54"/>
      <c r="J278" s="54"/>
      <c r="K278" s="50">
        <f>L278+O278</f>
        <v>0</v>
      </c>
      <c r="L278" s="50"/>
      <c r="M278" s="50"/>
      <c r="N278" s="50"/>
      <c r="O278" s="50"/>
      <c r="P278" s="50"/>
      <c r="Q278" s="50">
        <f>F278+K278</f>
        <v>0</v>
      </c>
    </row>
    <row r="279" spans="1:17" s="2" customFormat="1" ht="20.25">
      <c r="A279" s="94"/>
      <c r="B279" s="135" t="s">
        <v>138</v>
      </c>
      <c r="C279" s="135" t="s">
        <v>155</v>
      </c>
      <c r="D279" s="135"/>
      <c r="E279" s="136" t="s">
        <v>156</v>
      </c>
      <c r="F279" s="49">
        <f aca="true" t="shared" si="102" ref="F279:Q279">F280</f>
        <v>132.1</v>
      </c>
      <c r="G279" s="49">
        <f t="shared" si="102"/>
        <v>132.1</v>
      </c>
      <c r="H279" s="49">
        <f t="shared" si="102"/>
        <v>0</v>
      </c>
      <c r="I279" s="49">
        <f t="shared" si="102"/>
        <v>0</v>
      </c>
      <c r="J279" s="49">
        <f t="shared" si="102"/>
        <v>0</v>
      </c>
      <c r="K279" s="49">
        <f t="shared" si="102"/>
        <v>0</v>
      </c>
      <c r="L279" s="49">
        <f t="shared" si="102"/>
        <v>0</v>
      </c>
      <c r="M279" s="49">
        <f t="shared" si="102"/>
        <v>0</v>
      </c>
      <c r="N279" s="49">
        <f t="shared" si="102"/>
        <v>0</v>
      </c>
      <c r="O279" s="49">
        <f t="shared" si="102"/>
        <v>0</v>
      </c>
      <c r="P279" s="49">
        <f t="shared" si="102"/>
        <v>0</v>
      </c>
      <c r="Q279" s="49">
        <f t="shared" si="102"/>
        <v>132.1</v>
      </c>
    </row>
    <row r="280" spans="1:17" s="2" customFormat="1" ht="18.75">
      <c r="A280" s="94"/>
      <c r="B280" s="139" t="s">
        <v>139</v>
      </c>
      <c r="C280" s="139" t="s">
        <v>575</v>
      </c>
      <c r="D280" s="139"/>
      <c r="E280" s="140" t="s">
        <v>576</v>
      </c>
      <c r="F280" s="54">
        <f aca="true" t="shared" si="103" ref="F280:Q280">F281+F282</f>
        <v>132.1</v>
      </c>
      <c r="G280" s="54">
        <f t="shared" si="103"/>
        <v>132.1</v>
      </c>
      <c r="H280" s="54">
        <f t="shared" si="103"/>
        <v>0</v>
      </c>
      <c r="I280" s="54">
        <f t="shared" si="103"/>
        <v>0</v>
      </c>
      <c r="J280" s="54">
        <f t="shared" si="103"/>
        <v>0</v>
      </c>
      <c r="K280" s="54">
        <f t="shared" si="103"/>
        <v>0</v>
      </c>
      <c r="L280" s="54">
        <f t="shared" si="103"/>
        <v>0</v>
      </c>
      <c r="M280" s="54">
        <f t="shared" si="103"/>
        <v>0</v>
      </c>
      <c r="N280" s="54">
        <f t="shared" si="103"/>
        <v>0</v>
      </c>
      <c r="O280" s="54">
        <f t="shared" si="103"/>
        <v>0</v>
      </c>
      <c r="P280" s="54">
        <f t="shared" si="103"/>
        <v>0</v>
      </c>
      <c r="Q280" s="54">
        <f t="shared" si="103"/>
        <v>132.1</v>
      </c>
    </row>
    <row r="281" spans="1:17" s="2" customFormat="1" ht="18.75">
      <c r="A281" s="94"/>
      <c r="B281" s="90" t="s">
        <v>521</v>
      </c>
      <c r="C281" s="90" t="s">
        <v>628</v>
      </c>
      <c r="D281" s="90" t="s">
        <v>103</v>
      </c>
      <c r="E281" s="19" t="s">
        <v>522</v>
      </c>
      <c r="F281" s="50">
        <f>G281+J281</f>
        <v>0</v>
      </c>
      <c r="G281" s="54"/>
      <c r="H281" s="54"/>
      <c r="I281" s="54"/>
      <c r="J281" s="54"/>
      <c r="K281" s="50">
        <f>L281+O281</f>
        <v>0</v>
      </c>
      <c r="L281" s="54"/>
      <c r="M281" s="54"/>
      <c r="N281" s="54"/>
      <c r="O281" s="50"/>
      <c r="P281" s="50"/>
      <c r="Q281" s="50">
        <f>F281+K281</f>
        <v>0</v>
      </c>
    </row>
    <row r="282" spans="1:17" s="2" customFormat="1" ht="37.5">
      <c r="A282" s="94"/>
      <c r="B282" s="24" t="s">
        <v>140</v>
      </c>
      <c r="C282" s="24" t="s">
        <v>682</v>
      </c>
      <c r="D282" s="24" t="s">
        <v>103</v>
      </c>
      <c r="E282" s="19" t="s">
        <v>267</v>
      </c>
      <c r="F282" s="50">
        <f>G282+J282</f>
        <v>132.1</v>
      </c>
      <c r="G282" s="50">
        <v>132.1</v>
      </c>
      <c r="H282" s="50"/>
      <c r="I282" s="50"/>
      <c r="J282" s="50"/>
      <c r="K282" s="50">
        <f>L282+O282</f>
        <v>0</v>
      </c>
      <c r="L282" s="50"/>
      <c r="M282" s="50"/>
      <c r="N282" s="50"/>
      <c r="O282" s="50"/>
      <c r="P282" s="50"/>
      <c r="Q282" s="50">
        <f>F282+K282</f>
        <v>132.1</v>
      </c>
    </row>
    <row r="283" spans="1:17" s="2" customFormat="1" ht="40.5">
      <c r="A283" s="1"/>
      <c r="B283" s="29" t="s">
        <v>652</v>
      </c>
      <c r="C283" s="29"/>
      <c r="D283" s="29"/>
      <c r="E283" s="30" t="s">
        <v>413</v>
      </c>
      <c r="F283" s="49">
        <f aca="true" t="shared" si="104" ref="F283:Q283">F284</f>
        <v>1801.2</v>
      </c>
      <c r="G283" s="49">
        <f t="shared" si="104"/>
        <v>1801.2</v>
      </c>
      <c r="H283" s="49">
        <f t="shared" si="104"/>
        <v>1259.7</v>
      </c>
      <c r="I283" s="49">
        <f t="shared" si="104"/>
        <v>0</v>
      </c>
      <c r="J283" s="49">
        <f t="shared" si="104"/>
        <v>0</v>
      </c>
      <c r="K283" s="49">
        <f t="shared" si="104"/>
        <v>750</v>
      </c>
      <c r="L283" s="49">
        <f t="shared" si="104"/>
        <v>0</v>
      </c>
      <c r="M283" s="49">
        <f t="shared" si="104"/>
        <v>0</v>
      </c>
      <c r="N283" s="49">
        <f t="shared" si="104"/>
        <v>0</v>
      </c>
      <c r="O283" s="49">
        <f t="shared" si="104"/>
        <v>750</v>
      </c>
      <c r="P283" s="49">
        <f t="shared" si="104"/>
        <v>750</v>
      </c>
      <c r="Q283" s="49">
        <f t="shared" si="104"/>
        <v>2551.2</v>
      </c>
    </row>
    <row r="284" spans="1:17" s="2" customFormat="1" ht="40.5">
      <c r="A284" s="1"/>
      <c r="B284" s="29" t="s">
        <v>653</v>
      </c>
      <c r="C284" s="29"/>
      <c r="D284" s="29"/>
      <c r="E284" s="30" t="s">
        <v>413</v>
      </c>
      <c r="F284" s="49">
        <f aca="true" t="shared" si="105" ref="F284:Q284">F285+F287</f>
        <v>1801.2</v>
      </c>
      <c r="G284" s="49">
        <f t="shared" si="105"/>
        <v>1801.2</v>
      </c>
      <c r="H284" s="49">
        <f t="shared" si="105"/>
        <v>1259.7</v>
      </c>
      <c r="I284" s="49">
        <f t="shared" si="105"/>
        <v>0</v>
      </c>
      <c r="J284" s="49">
        <f t="shared" si="105"/>
        <v>0</v>
      </c>
      <c r="K284" s="49">
        <f t="shared" si="105"/>
        <v>750</v>
      </c>
      <c r="L284" s="49">
        <f t="shared" si="105"/>
        <v>0</v>
      </c>
      <c r="M284" s="49">
        <f t="shared" si="105"/>
        <v>0</v>
      </c>
      <c r="N284" s="49">
        <f t="shared" si="105"/>
        <v>0</v>
      </c>
      <c r="O284" s="49">
        <f t="shared" si="105"/>
        <v>750</v>
      </c>
      <c r="P284" s="49">
        <f t="shared" si="105"/>
        <v>750</v>
      </c>
      <c r="Q284" s="49">
        <f t="shared" si="105"/>
        <v>2551.2</v>
      </c>
    </row>
    <row r="285" spans="1:17" s="2" customFormat="1" ht="20.25">
      <c r="A285" s="1"/>
      <c r="B285" s="29" t="s">
        <v>98</v>
      </c>
      <c r="C285" s="29" t="s">
        <v>152</v>
      </c>
      <c r="D285" s="29"/>
      <c r="E285" s="30" t="s">
        <v>153</v>
      </c>
      <c r="F285" s="49">
        <f aca="true" t="shared" si="106" ref="F285:Q285">F286</f>
        <v>1564.5</v>
      </c>
      <c r="G285" s="49">
        <f t="shared" si="106"/>
        <v>1564.5</v>
      </c>
      <c r="H285" s="49">
        <f t="shared" si="106"/>
        <v>1259.7</v>
      </c>
      <c r="I285" s="49">
        <f t="shared" si="106"/>
        <v>0</v>
      </c>
      <c r="J285" s="49">
        <f t="shared" si="106"/>
        <v>0</v>
      </c>
      <c r="K285" s="49">
        <f t="shared" si="106"/>
        <v>0</v>
      </c>
      <c r="L285" s="49">
        <f t="shared" si="106"/>
        <v>0</v>
      </c>
      <c r="M285" s="49">
        <f t="shared" si="106"/>
        <v>0</v>
      </c>
      <c r="N285" s="49">
        <f t="shared" si="106"/>
        <v>0</v>
      </c>
      <c r="O285" s="49">
        <f t="shared" si="106"/>
        <v>0</v>
      </c>
      <c r="P285" s="49">
        <f t="shared" si="106"/>
        <v>0</v>
      </c>
      <c r="Q285" s="49">
        <f t="shared" si="106"/>
        <v>1564.5</v>
      </c>
    </row>
    <row r="286" spans="1:17" s="2" customFormat="1" ht="56.25">
      <c r="A286" s="1"/>
      <c r="B286" s="24" t="s">
        <v>654</v>
      </c>
      <c r="C286" s="24" t="s">
        <v>261</v>
      </c>
      <c r="D286" s="24" t="s">
        <v>149</v>
      </c>
      <c r="E286" s="22" t="s">
        <v>262</v>
      </c>
      <c r="F286" s="50">
        <f>G286+J286</f>
        <v>1564.5</v>
      </c>
      <c r="G286" s="50">
        <v>1564.5</v>
      </c>
      <c r="H286" s="50">
        <v>1259.7</v>
      </c>
      <c r="I286" s="50"/>
      <c r="J286" s="50"/>
      <c r="K286" s="50">
        <f>L286+O286</f>
        <v>0</v>
      </c>
      <c r="L286" s="50"/>
      <c r="M286" s="50"/>
      <c r="N286" s="50"/>
      <c r="O286" s="50"/>
      <c r="P286" s="50"/>
      <c r="Q286" s="50">
        <f>F286+K286</f>
        <v>1564.5</v>
      </c>
    </row>
    <row r="287" spans="1:17" s="117" customFormat="1" ht="20.25">
      <c r="A287" s="116"/>
      <c r="B287" s="29" t="s">
        <v>99</v>
      </c>
      <c r="C287" s="29" t="s">
        <v>155</v>
      </c>
      <c r="D287" s="29"/>
      <c r="E287" s="136" t="s">
        <v>156</v>
      </c>
      <c r="F287" s="49">
        <f>F291+F288</f>
        <v>236.7</v>
      </c>
      <c r="G287" s="49">
        <f aca="true" t="shared" si="107" ref="G287:Q287">G291+G288</f>
        <v>236.7</v>
      </c>
      <c r="H287" s="49">
        <f t="shared" si="107"/>
        <v>0</v>
      </c>
      <c r="I287" s="49">
        <f t="shared" si="107"/>
        <v>0</v>
      </c>
      <c r="J287" s="49">
        <f t="shared" si="107"/>
        <v>0</v>
      </c>
      <c r="K287" s="49">
        <f t="shared" si="107"/>
        <v>750</v>
      </c>
      <c r="L287" s="49">
        <f t="shared" si="107"/>
        <v>0</v>
      </c>
      <c r="M287" s="49">
        <f t="shared" si="107"/>
        <v>0</v>
      </c>
      <c r="N287" s="49">
        <f t="shared" si="107"/>
        <v>0</v>
      </c>
      <c r="O287" s="49">
        <f t="shared" si="107"/>
        <v>750</v>
      </c>
      <c r="P287" s="49">
        <f t="shared" si="107"/>
        <v>750</v>
      </c>
      <c r="Q287" s="49">
        <f t="shared" si="107"/>
        <v>986.7</v>
      </c>
    </row>
    <row r="288" spans="1:17" s="117" customFormat="1" ht="20.25">
      <c r="A288" s="116"/>
      <c r="B288" s="39" t="s">
        <v>447</v>
      </c>
      <c r="C288" s="39" t="s">
        <v>575</v>
      </c>
      <c r="D288" s="29"/>
      <c r="E288" s="140" t="s">
        <v>576</v>
      </c>
      <c r="F288" s="54">
        <f aca="true" t="shared" si="108" ref="F288:Q288">F289</f>
        <v>0</v>
      </c>
      <c r="G288" s="54">
        <f t="shared" si="108"/>
        <v>0</v>
      </c>
      <c r="H288" s="54">
        <f t="shared" si="108"/>
        <v>0</v>
      </c>
      <c r="I288" s="54">
        <f t="shared" si="108"/>
        <v>0</v>
      </c>
      <c r="J288" s="54">
        <f t="shared" si="108"/>
        <v>0</v>
      </c>
      <c r="K288" s="54">
        <f t="shared" si="108"/>
        <v>750</v>
      </c>
      <c r="L288" s="54">
        <f t="shared" si="108"/>
        <v>0</v>
      </c>
      <c r="M288" s="54">
        <f t="shared" si="108"/>
        <v>0</v>
      </c>
      <c r="N288" s="54">
        <f t="shared" si="108"/>
        <v>0</v>
      </c>
      <c r="O288" s="54">
        <f t="shared" si="108"/>
        <v>750</v>
      </c>
      <c r="P288" s="54">
        <f t="shared" si="108"/>
        <v>750</v>
      </c>
      <c r="Q288" s="54">
        <f t="shared" si="108"/>
        <v>750</v>
      </c>
    </row>
    <row r="289" spans="1:17" s="117" customFormat="1" ht="37.5">
      <c r="A289" s="116"/>
      <c r="B289" s="24" t="s">
        <v>448</v>
      </c>
      <c r="C289" s="24" t="s">
        <v>449</v>
      </c>
      <c r="D289" s="24" t="s">
        <v>453</v>
      </c>
      <c r="E289" s="74" t="s">
        <v>450</v>
      </c>
      <c r="F289" s="50">
        <f aca="true" t="shared" si="109" ref="F289:Q289">F290</f>
        <v>0</v>
      </c>
      <c r="G289" s="50">
        <f t="shared" si="109"/>
        <v>0</v>
      </c>
      <c r="H289" s="50">
        <f t="shared" si="109"/>
        <v>0</v>
      </c>
      <c r="I289" s="50">
        <f t="shared" si="109"/>
        <v>0</v>
      </c>
      <c r="J289" s="50">
        <f t="shared" si="109"/>
        <v>0</v>
      </c>
      <c r="K289" s="50">
        <f t="shared" si="109"/>
        <v>750</v>
      </c>
      <c r="L289" s="50">
        <f t="shared" si="109"/>
        <v>0</v>
      </c>
      <c r="M289" s="50">
        <f t="shared" si="109"/>
        <v>0</v>
      </c>
      <c r="N289" s="50">
        <f t="shared" si="109"/>
        <v>0</v>
      </c>
      <c r="O289" s="50">
        <f t="shared" si="109"/>
        <v>750</v>
      </c>
      <c r="P289" s="50">
        <f t="shared" si="109"/>
        <v>750</v>
      </c>
      <c r="Q289" s="50">
        <f t="shared" si="109"/>
        <v>750</v>
      </c>
    </row>
    <row r="290" spans="1:17" s="117" customFormat="1" ht="37.5">
      <c r="A290" s="116"/>
      <c r="B290" s="131" t="s">
        <v>451</v>
      </c>
      <c r="C290" s="24" t="s">
        <v>452</v>
      </c>
      <c r="D290" s="24" t="s">
        <v>453</v>
      </c>
      <c r="E290" s="132" t="s">
        <v>4</v>
      </c>
      <c r="F290" s="50">
        <f>G290+J290</f>
        <v>0</v>
      </c>
      <c r="G290" s="49"/>
      <c r="H290" s="49"/>
      <c r="I290" s="49"/>
      <c r="J290" s="49"/>
      <c r="K290" s="50">
        <f>L290+O290</f>
        <v>750</v>
      </c>
      <c r="L290" s="49"/>
      <c r="M290" s="49"/>
      <c r="N290" s="49"/>
      <c r="O290" s="50">
        <v>750</v>
      </c>
      <c r="P290" s="50">
        <v>750</v>
      </c>
      <c r="Q290" s="50">
        <f>F290+K290</f>
        <v>750</v>
      </c>
    </row>
    <row r="291" spans="1:17" s="112" customFormat="1" ht="37.5">
      <c r="A291" s="110"/>
      <c r="B291" s="39" t="s">
        <v>100</v>
      </c>
      <c r="C291" s="39" t="s">
        <v>86</v>
      </c>
      <c r="D291" s="39"/>
      <c r="E291" s="40" t="s">
        <v>87</v>
      </c>
      <c r="F291" s="54">
        <f aca="true" t="shared" si="110" ref="F291:Q291">F292</f>
        <v>236.7</v>
      </c>
      <c r="G291" s="54">
        <f t="shared" si="110"/>
        <v>236.7</v>
      </c>
      <c r="H291" s="54">
        <f t="shared" si="110"/>
        <v>0</v>
      </c>
      <c r="I291" s="54">
        <f t="shared" si="110"/>
        <v>0</v>
      </c>
      <c r="J291" s="54">
        <f t="shared" si="110"/>
        <v>0</v>
      </c>
      <c r="K291" s="54">
        <f t="shared" si="110"/>
        <v>0</v>
      </c>
      <c r="L291" s="54">
        <f t="shared" si="110"/>
        <v>0</v>
      </c>
      <c r="M291" s="54">
        <f t="shared" si="110"/>
        <v>0</v>
      </c>
      <c r="N291" s="54">
        <f t="shared" si="110"/>
        <v>0</v>
      </c>
      <c r="O291" s="54">
        <f t="shared" si="110"/>
        <v>0</v>
      </c>
      <c r="P291" s="54">
        <f t="shared" si="110"/>
        <v>0</v>
      </c>
      <c r="Q291" s="54">
        <f t="shared" si="110"/>
        <v>236.7</v>
      </c>
    </row>
    <row r="292" spans="1:17" s="2" customFormat="1" ht="18.75">
      <c r="A292" s="1"/>
      <c r="B292" s="24" t="s">
        <v>7</v>
      </c>
      <c r="C292" s="24" t="s">
        <v>8</v>
      </c>
      <c r="D292" s="24" t="s">
        <v>103</v>
      </c>
      <c r="E292" s="19" t="s">
        <v>670</v>
      </c>
      <c r="F292" s="50">
        <f aca="true" t="shared" si="111" ref="F292:Q292">F293+F296</f>
        <v>236.7</v>
      </c>
      <c r="G292" s="50">
        <f t="shared" si="111"/>
        <v>236.7</v>
      </c>
      <c r="H292" s="50">
        <f t="shared" si="111"/>
        <v>0</v>
      </c>
      <c r="I292" s="50">
        <f t="shared" si="111"/>
        <v>0</v>
      </c>
      <c r="J292" s="50">
        <f t="shared" si="111"/>
        <v>0</v>
      </c>
      <c r="K292" s="50">
        <f t="shared" si="111"/>
        <v>0</v>
      </c>
      <c r="L292" s="50">
        <f t="shared" si="111"/>
        <v>0</v>
      </c>
      <c r="M292" s="50">
        <f t="shared" si="111"/>
        <v>0</v>
      </c>
      <c r="N292" s="50">
        <f t="shared" si="111"/>
        <v>0</v>
      </c>
      <c r="O292" s="50">
        <f t="shared" si="111"/>
        <v>0</v>
      </c>
      <c r="P292" s="50">
        <f t="shared" si="111"/>
        <v>0</v>
      </c>
      <c r="Q292" s="50">
        <f t="shared" si="111"/>
        <v>236.7</v>
      </c>
    </row>
    <row r="293" spans="1:17" s="2" customFormat="1" ht="37.5">
      <c r="A293" s="1"/>
      <c r="B293" s="131" t="s">
        <v>339</v>
      </c>
      <c r="C293" s="24" t="s">
        <v>9</v>
      </c>
      <c r="D293" s="24" t="s">
        <v>103</v>
      </c>
      <c r="E293" s="25" t="s">
        <v>670</v>
      </c>
      <c r="F293" s="50">
        <f aca="true" t="shared" si="112" ref="F293:F298">G293+J293</f>
        <v>176.2</v>
      </c>
      <c r="G293" s="50">
        <v>176.2</v>
      </c>
      <c r="H293" s="50"/>
      <c r="I293" s="50"/>
      <c r="J293" s="50"/>
      <c r="K293" s="50">
        <f aca="true" t="shared" si="113" ref="K293:K298">L293+O293</f>
        <v>0</v>
      </c>
      <c r="L293" s="50"/>
      <c r="M293" s="50"/>
      <c r="N293" s="50"/>
      <c r="O293" s="50"/>
      <c r="P293" s="50"/>
      <c r="Q293" s="50">
        <f aca="true" t="shared" si="114" ref="Q293:Q298">F293+K293</f>
        <v>176.2</v>
      </c>
    </row>
    <row r="294" spans="1:17" s="2" customFormat="1" ht="37.5" hidden="1">
      <c r="A294" s="1"/>
      <c r="B294" s="131" t="s">
        <v>655</v>
      </c>
      <c r="C294" s="24" t="s">
        <v>102</v>
      </c>
      <c r="D294" s="24" t="s">
        <v>103</v>
      </c>
      <c r="E294" s="25" t="s">
        <v>104</v>
      </c>
      <c r="F294" s="50">
        <f t="shared" si="112"/>
        <v>0</v>
      </c>
      <c r="G294" s="50"/>
      <c r="H294" s="50"/>
      <c r="I294" s="50"/>
      <c r="J294" s="50"/>
      <c r="K294" s="50">
        <f t="shared" si="113"/>
        <v>0</v>
      </c>
      <c r="L294" s="50"/>
      <c r="M294" s="50"/>
      <c r="N294" s="50"/>
      <c r="O294" s="50"/>
      <c r="P294" s="50"/>
      <c r="Q294" s="50">
        <f t="shared" si="114"/>
        <v>0</v>
      </c>
    </row>
    <row r="295" spans="1:17" s="2" customFormat="1" ht="42.75" customHeight="1" hidden="1">
      <c r="A295" s="1"/>
      <c r="B295" s="131" t="s">
        <v>656</v>
      </c>
      <c r="C295" s="24" t="s">
        <v>674</v>
      </c>
      <c r="D295" s="24" t="s">
        <v>290</v>
      </c>
      <c r="E295" s="147" t="s">
        <v>675</v>
      </c>
      <c r="F295" s="50">
        <f t="shared" si="112"/>
        <v>0</v>
      </c>
      <c r="G295" s="50"/>
      <c r="H295" s="50"/>
      <c r="I295" s="50"/>
      <c r="J295" s="50"/>
      <c r="K295" s="50">
        <f t="shared" si="113"/>
        <v>0</v>
      </c>
      <c r="L295" s="50"/>
      <c r="M295" s="50"/>
      <c r="N295" s="50"/>
      <c r="O295" s="50"/>
      <c r="P295" s="50"/>
      <c r="Q295" s="50">
        <f t="shared" si="114"/>
        <v>0</v>
      </c>
    </row>
    <row r="296" spans="1:17" s="2" customFormat="1" ht="37.5">
      <c r="A296" s="1"/>
      <c r="B296" s="131" t="s">
        <v>339</v>
      </c>
      <c r="C296" s="24" t="s">
        <v>9</v>
      </c>
      <c r="D296" s="24" t="s">
        <v>103</v>
      </c>
      <c r="E296" s="25" t="s">
        <v>670</v>
      </c>
      <c r="F296" s="50">
        <f t="shared" si="112"/>
        <v>60.5</v>
      </c>
      <c r="G296" s="50">
        <v>60.5</v>
      </c>
      <c r="H296" s="50"/>
      <c r="I296" s="50"/>
      <c r="J296" s="50"/>
      <c r="K296" s="50">
        <f t="shared" si="113"/>
        <v>0</v>
      </c>
      <c r="L296" s="50"/>
      <c r="M296" s="50"/>
      <c r="N296" s="50"/>
      <c r="O296" s="50"/>
      <c r="P296" s="50"/>
      <c r="Q296" s="50">
        <f t="shared" si="114"/>
        <v>60.5</v>
      </c>
    </row>
    <row r="297" spans="1:17" s="2" customFormat="1" ht="18.75" hidden="1">
      <c r="A297" s="94"/>
      <c r="B297" s="24" t="s">
        <v>664</v>
      </c>
      <c r="C297" s="24" t="s">
        <v>292</v>
      </c>
      <c r="D297" s="46" t="s">
        <v>293</v>
      </c>
      <c r="E297" s="19" t="s">
        <v>42</v>
      </c>
      <c r="F297" s="50">
        <f t="shared" si="112"/>
        <v>0</v>
      </c>
      <c r="G297" s="50"/>
      <c r="H297" s="50"/>
      <c r="I297" s="50"/>
      <c r="J297" s="50"/>
      <c r="K297" s="50">
        <f t="shared" si="113"/>
        <v>0</v>
      </c>
      <c r="L297" s="50"/>
      <c r="M297" s="50"/>
      <c r="N297" s="50"/>
      <c r="O297" s="50"/>
      <c r="P297" s="50"/>
      <c r="Q297" s="54">
        <f t="shared" si="114"/>
        <v>0</v>
      </c>
    </row>
    <row r="298" spans="1:17" s="2" customFormat="1" ht="37.5" hidden="1">
      <c r="A298" s="94"/>
      <c r="B298" s="24" t="s">
        <v>665</v>
      </c>
      <c r="C298" s="24" t="s">
        <v>102</v>
      </c>
      <c r="D298" s="46" t="s">
        <v>103</v>
      </c>
      <c r="E298" s="19" t="s">
        <v>104</v>
      </c>
      <c r="F298" s="50">
        <f t="shared" si="112"/>
        <v>0</v>
      </c>
      <c r="G298" s="50"/>
      <c r="H298" s="50"/>
      <c r="I298" s="50"/>
      <c r="J298" s="50"/>
      <c r="K298" s="50">
        <f t="shared" si="113"/>
        <v>0</v>
      </c>
      <c r="L298" s="50"/>
      <c r="M298" s="50"/>
      <c r="N298" s="50"/>
      <c r="O298" s="50"/>
      <c r="P298" s="50"/>
      <c r="Q298" s="54">
        <f t="shared" si="114"/>
        <v>0</v>
      </c>
    </row>
    <row r="299" spans="1:17" s="2" customFormat="1" ht="55.5" customHeight="1">
      <c r="A299" s="94"/>
      <c r="B299" s="29" t="s">
        <v>657</v>
      </c>
      <c r="C299" s="20"/>
      <c r="D299" s="26"/>
      <c r="E299" s="21" t="s">
        <v>28</v>
      </c>
      <c r="F299" s="49">
        <f aca="true" t="shared" si="115" ref="F299:Q299">F300</f>
        <v>6541.6</v>
      </c>
      <c r="G299" s="49">
        <f t="shared" si="115"/>
        <v>6541.6</v>
      </c>
      <c r="H299" s="49">
        <f t="shared" si="115"/>
        <v>3505.9</v>
      </c>
      <c r="I299" s="49">
        <f t="shared" si="115"/>
        <v>0</v>
      </c>
      <c r="J299" s="49">
        <f t="shared" si="115"/>
        <v>0</v>
      </c>
      <c r="K299" s="49">
        <f t="shared" si="115"/>
        <v>0</v>
      </c>
      <c r="L299" s="49">
        <f t="shared" si="115"/>
        <v>0</v>
      </c>
      <c r="M299" s="49">
        <f t="shared" si="115"/>
        <v>0</v>
      </c>
      <c r="N299" s="49">
        <f t="shared" si="115"/>
        <v>0</v>
      </c>
      <c r="O299" s="49">
        <f t="shared" si="115"/>
        <v>0</v>
      </c>
      <c r="P299" s="49">
        <f t="shared" si="115"/>
        <v>0</v>
      </c>
      <c r="Q299" s="49">
        <f t="shared" si="115"/>
        <v>6541.6</v>
      </c>
    </row>
    <row r="300" spans="1:17" s="2" customFormat="1" ht="52.5" customHeight="1">
      <c r="A300" s="94"/>
      <c r="B300" s="29" t="s">
        <v>658</v>
      </c>
      <c r="C300" s="20"/>
      <c r="D300" s="26"/>
      <c r="E300" s="21" t="s">
        <v>28</v>
      </c>
      <c r="F300" s="49">
        <f aca="true" t="shared" si="116" ref="F300:Q300">F301+F303+F307</f>
        <v>6541.6</v>
      </c>
      <c r="G300" s="49">
        <f t="shared" si="116"/>
        <v>6541.6</v>
      </c>
      <c r="H300" s="49">
        <f t="shared" si="116"/>
        <v>3505.9</v>
      </c>
      <c r="I300" s="49">
        <f t="shared" si="116"/>
        <v>0</v>
      </c>
      <c r="J300" s="49">
        <f t="shared" si="116"/>
        <v>0</v>
      </c>
      <c r="K300" s="49">
        <f t="shared" si="116"/>
        <v>0</v>
      </c>
      <c r="L300" s="49">
        <f t="shared" si="116"/>
        <v>0</v>
      </c>
      <c r="M300" s="49">
        <f t="shared" si="116"/>
        <v>0</v>
      </c>
      <c r="N300" s="49">
        <f t="shared" si="116"/>
        <v>0</v>
      </c>
      <c r="O300" s="49">
        <f t="shared" si="116"/>
        <v>0</v>
      </c>
      <c r="P300" s="49">
        <f t="shared" si="116"/>
        <v>0</v>
      </c>
      <c r="Q300" s="49">
        <f t="shared" si="116"/>
        <v>6541.6</v>
      </c>
    </row>
    <row r="301" spans="1:17" s="2" customFormat="1" ht="24.75" customHeight="1">
      <c r="A301" s="94"/>
      <c r="B301" s="29" t="s">
        <v>531</v>
      </c>
      <c r="C301" s="20" t="s">
        <v>152</v>
      </c>
      <c r="D301" s="26"/>
      <c r="E301" s="30" t="s">
        <v>153</v>
      </c>
      <c r="F301" s="49">
        <f aca="true" t="shared" si="117" ref="F301:Q301">F302</f>
        <v>4491.6</v>
      </c>
      <c r="G301" s="49">
        <f t="shared" si="117"/>
        <v>4491.6</v>
      </c>
      <c r="H301" s="49">
        <f t="shared" si="117"/>
        <v>3505.9</v>
      </c>
      <c r="I301" s="49">
        <f t="shared" si="117"/>
        <v>0</v>
      </c>
      <c r="J301" s="49">
        <f t="shared" si="117"/>
        <v>0</v>
      </c>
      <c r="K301" s="49">
        <f t="shared" si="117"/>
        <v>0</v>
      </c>
      <c r="L301" s="49">
        <f t="shared" si="117"/>
        <v>0</v>
      </c>
      <c r="M301" s="49">
        <f t="shared" si="117"/>
        <v>0</v>
      </c>
      <c r="N301" s="49">
        <f t="shared" si="117"/>
        <v>0</v>
      </c>
      <c r="O301" s="49">
        <f t="shared" si="117"/>
        <v>0</v>
      </c>
      <c r="P301" s="49">
        <f t="shared" si="117"/>
        <v>0</v>
      </c>
      <c r="Q301" s="49">
        <f t="shared" si="117"/>
        <v>4491.6</v>
      </c>
    </row>
    <row r="302" spans="1:17" s="2" customFormat="1" ht="56.25">
      <c r="A302" s="1"/>
      <c r="B302" s="24" t="s">
        <v>659</v>
      </c>
      <c r="C302" s="24" t="s">
        <v>261</v>
      </c>
      <c r="D302" s="46" t="s">
        <v>149</v>
      </c>
      <c r="E302" s="22" t="s">
        <v>262</v>
      </c>
      <c r="F302" s="50">
        <f>G302+J302</f>
        <v>4491.6</v>
      </c>
      <c r="G302" s="50">
        <v>4491.6</v>
      </c>
      <c r="H302" s="50">
        <v>3505.9</v>
      </c>
      <c r="I302" s="50"/>
      <c r="J302" s="50"/>
      <c r="K302" s="50">
        <f>L302+O302</f>
        <v>0</v>
      </c>
      <c r="L302" s="50"/>
      <c r="M302" s="50"/>
      <c r="N302" s="50"/>
      <c r="O302" s="50"/>
      <c r="P302" s="50"/>
      <c r="Q302" s="50">
        <f>F302+K302</f>
        <v>4491.6</v>
      </c>
    </row>
    <row r="303" spans="1:17" s="117" customFormat="1" ht="20.25">
      <c r="A303" s="116"/>
      <c r="B303" s="29" t="s">
        <v>532</v>
      </c>
      <c r="C303" s="29" t="s">
        <v>581</v>
      </c>
      <c r="D303" s="29"/>
      <c r="E303" s="30" t="s">
        <v>582</v>
      </c>
      <c r="F303" s="49">
        <f>F304</f>
        <v>500</v>
      </c>
      <c r="G303" s="49">
        <f>G304</f>
        <v>500</v>
      </c>
      <c r="H303" s="49"/>
      <c r="I303" s="49"/>
      <c r="J303" s="49"/>
      <c r="K303" s="49">
        <f>K304</f>
        <v>0</v>
      </c>
      <c r="L303" s="49"/>
      <c r="M303" s="49"/>
      <c r="N303" s="49"/>
      <c r="O303" s="49"/>
      <c r="P303" s="49"/>
      <c r="Q303" s="49">
        <f>Q304</f>
        <v>500</v>
      </c>
    </row>
    <row r="304" spans="1:17" s="112" customFormat="1" ht="18.75">
      <c r="A304" s="110"/>
      <c r="B304" s="39" t="s">
        <v>635</v>
      </c>
      <c r="C304" s="39" t="s">
        <v>636</v>
      </c>
      <c r="D304" s="39" t="s">
        <v>106</v>
      </c>
      <c r="E304" s="40" t="s">
        <v>736</v>
      </c>
      <c r="F304" s="54">
        <f>G304+J304</f>
        <v>500</v>
      </c>
      <c r="G304" s="146">
        <v>500</v>
      </c>
      <c r="H304" s="146"/>
      <c r="I304" s="146"/>
      <c r="J304" s="146"/>
      <c r="K304" s="54">
        <f>L304+O304</f>
        <v>0</v>
      </c>
      <c r="L304" s="146"/>
      <c r="M304" s="146"/>
      <c r="N304" s="146"/>
      <c r="O304" s="146"/>
      <c r="P304" s="146"/>
      <c r="Q304" s="54">
        <f>F304+K304</f>
        <v>500</v>
      </c>
    </row>
    <row r="305" spans="1:17" s="2" customFormat="1" ht="18.75" hidden="1">
      <c r="A305" s="1"/>
      <c r="B305" s="24" t="s">
        <v>660</v>
      </c>
      <c r="C305" s="24" t="s">
        <v>427</v>
      </c>
      <c r="D305" s="46"/>
      <c r="E305" s="19"/>
      <c r="F305" s="50"/>
      <c r="G305" s="55"/>
      <c r="H305" s="55"/>
      <c r="I305" s="55"/>
      <c r="J305" s="55"/>
      <c r="K305" s="50"/>
      <c r="L305" s="55"/>
      <c r="M305" s="55"/>
      <c r="N305" s="55"/>
      <c r="O305" s="55"/>
      <c r="P305" s="55"/>
      <c r="Q305" s="50"/>
    </row>
    <row r="306" spans="1:17" s="2" customFormat="1" ht="56.25" customHeight="1">
      <c r="A306" s="1"/>
      <c r="B306" s="24" t="s">
        <v>533</v>
      </c>
      <c r="C306" s="24" t="s">
        <v>534</v>
      </c>
      <c r="D306" s="24" t="s">
        <v>110</v>
      </c>
      <c r="E306" s="95" t="s">
        <v>424</v>
      </c>
      <c r="F306" s="64">
        <f>G306+J306</f>
        <v>0</v>
      </c>
      <c r="G306" s="55"/>
      <c r="H306" s="55"/>
      <c r="I306" s="55"/>
      <c r="J306" s="55"/>
      <c r="K306" s="50">
        <f>L306+O306</f>
        <v>0</v>
      </c>
      <c r="L306" s="55"/>
      <c r="M306" s="55"/>
      <c r="N306" s="55"/>
      <c r="O306" s="55"/>
      <c r="P306" s="55"/>
      <c r="Q306" s="50">
        <f aca="true" t="shared" si="118" ref="Q306:Q313">F306+K306</f>
        <v>0</v>
      </c>
    </row>
    <row r="307" spans="1:17" s="117" customFormat="1" ht="30" customHeight="1">
      <c r="A307" s="116"/>
      <c r="B307" s="29" t="s">
        <v>535</v>
      </c>
      <c r="C307" s="29" t="s">
        <v>536</v>
      </c>
      <c r="D307" s="29"/>
      <c r="E307" s="148" t="s">
        <v>537</v>
      </c>
      <c r="F307" s="149">
        <f>F308</f>
        <v>1550</v>
      </c>
      <c r="G307" s="49">
        <f>G308</f>
        <v>1550</v>
      </c>
      <c r="H307" s="150"/>
      <c r="I307" s="150"/>
      <c r="J307" s="150"/>
      <c r="K307" s="49"/>
      <c r="L307" s="150"/>
      <c r="M307" s="150"/>
      <c r="N307" s="150"/>
      <c r="O307" s="150"/>
      <c r="P307" s="150"/>
      <c r="Q307" s="54">
        <f t="shared" si="118"/>
        <v>1550</v>
      </c>
    </row>
    <row r="308" spans="1:17" s="2" customFormat="1" ht="60.75" customHeight="1">
      <c r="A308" s="1"/>
      <c r="B308" s="39" t="s">
        <v>538</v>
      </c>
      <c r="C308" s="39" t="s">
        <v>539</v>
      </c>
      <c r="D308" s="39"/>
      <c r="E308" s="28" t="s">
        <v>540</v>
      </c>
      <c r="F308" s="54">
        <f aca="true" t="shared" si="119" ref="F308:F313">G308+J308</f>
        <v>1550</v>
      </c>
      <c r="G308" s="146">
        <v>1550</v>
      </c>
      <c r="H308" s="146"/>
      <c r="I308" s="146"/>
      <c r="J308" s="146"/>
      <c r="K308" s="54"/>
      <c r="L308" s="146"/>
      <c r="M308" s="146"/>
      <c r="N308" s="146"/>
      <c r="O308" s="146"/>
      <c r="P308" s="146"/>
      <c r="Q308" s="54">
        <f t="shared" si="118"/>
        <v>1550</v>
      </c>
    </row>
    <row r="309" spans="1:17" s="2" customFormat="1" ht="27.75" customHeight="1">
      <c r="A309" s="1"/>
      <c r="B309" s="24" t="s">
        <v>541</v>
      </c>
      <c r="C309" s="24" t="s">
        <v>542</v>
      </c>
      <c r="D309" s="46" t="s">
        <v>110</v>
      </c>
      <c r="E309" s="19" t="s">
        <v>560</v>
      </c>
      <c r="F309" s="50">
        <f t="shared" si="119"/>
        <v>300</v>
      </c>
      <c r="G309" s="55">
        <v>300</v>
      </c>
      <c r="H309" s="55"/>
      <c r="I309" s="55"/>
      <c r="J309" s="55"/>
      <c r="K309" s="50">
        <f>L309+O309</f>
        <v>0</v>
      </c>
      <c r="L309" s="55"/>
      <c r="M309" s="55"/>
      <c r="N309" s="55"/>
      <c r="O309" s="55"/>
      <c r="P309" s="55"/>
      <c r="Q309" s="50">
        <f t="shared" si="118"/>
        <v>300</v>
      </c>
    </row>
    <row r="310" spans="1:17" s="2" customFormat="1" ht="37.5">
      <c r="A310" s="1"/>
      <c r="B310" s="24" t="s">
        <v>541</v>
      </c>
      <c r="C310" s="24" t="s">
        <v>542</v>
      </c>
      <c r="D310" s="46" t="s">
        <v>110</v>
      </c>
      <c r="E310" s="19" t="s">
        <v>561</v>
      </c>
      <c r="F310" s="64">
        <f t="shared" si="119"/>
        <v>200</v>
      </c>
      <c r="G310" s="55">
        <v>200</v>
      </c>
      <c r="H310" s="55"/>
      <c r="I310" s="55"/>
      <c r="J310" s="55"/>
      <c r="K310" s="50">
        <f>L310+O310</f>
        <v>0</v>
      </c>
      <c r="L310" s="55"/>
      <c r="M310" s="55"/>
      <c r="N310" s="55"/>
      <c r="O310" s="55"/>
      <c r="P310" s="55"/>
      <c r="Q310" s="50">
        <f t="shared" si="118"/>
        <v>200</v>
      </c>
    </row>
    <row r="311" spans="1:17" s="2" customFormat="1" ht="24.75" customHeight="1">
      <c r="A311" s="1"/>
      <c r="B311" s="24" t="s">
        <v>541</v>
      </c>
      <c r="C311" s="24" t="s">
        <v>542</v>
      </c>
      <c r="D311" s="46" t="s">
        <v>110</v>
      </c>
      <c r="E311" s="19" t="s">
        <v>704</v>
      </c>
      <c r="F311" s="64">
        <f t="shared" si="119"/>
        <v>50</v>
      </c>
      <c r="G311" s="55">
        <v>50</v>
      </c>
      <c r="H311" s="55"/>
      <c r="I311" s="55"/>
      <c r="J311" s="55"/>
      <c r="K311" s="50">
        <f>L311+O311</f>
        <v>0</v>
      </c>
      <c r="L311" s="55"/>
      <c r="M311" s="55"/>
      <c r="N311" s="55"/>
      <c r="O311" s="55"/>
      <c r="P311" s="55"/>
      <c r="Q311" s="50">
        <f t="shared" si="118"/>
        <v>50</v>
      </c>
    </row>
    <row r="312" spans="1:17" s="2" customFormat="1" ht="42.75" customHeight="1">
      <c r="A312" s="1"/>
      <c r="B312" s="24" t="s">
        <v>541</v>
      </c>
      <c r="C312" s="24" t="s">
        <v>542</v>
      </c>
      <c r="D312" s="24" t="s">
        <v>110</v>
      </c>
      <c r="E312" s="96" t="s">
        <v>530</v>
      </c>
      <c r="F312" s="64">
        <f t="shared" si="119"/>
        <v>1000</v>
      </c>
      <c r="G312" s="55">
        <v>1000</v>
      </c>
      <c r="H312" s="55"/>
      <c r="I312" s="55"/>
      <c r="J312" s="55"/>
      <c r="K312" s="50">
        <f>L312+O312</f>
        <v>0</v>
      </c>
      <c r="L312" s="55"/>
      <c r="M312" s="55"/>
      <c r="N312" s="55"/>
      <c r="O312" s="55"/>
      <c r="P312" s="55"/>
      <c r="Q312" s="50">
        <f t="shared" si="118"/>
        <v>1000</v>
      </c>
    </row>
    <row r="313" spans="1:17" s="2" customFormat="1" ht="69.75" customHeight="1" hidden="1">
      <c r="A313" s="1"/>
      <c r="B313" s="24" t="s">
        <v>660</v>
      </c>
      <c r="C313" s="24" t="s">
        <v>427</v>
      </c>
      <c r="D313" s="24" t="s">
        <v>110</v>
      </c>
      <c r="E313" s="97" t="s">
        <v>130</v>
      </c>
      <c r="F313" s="64">
        <f t="shared" si="119"/>
        <v>0</v>
      </c>
      <c r="G313" s="55"/>
      <c r="H313" s="55"/>
      <c r="I313" s="55"/>
      <c r="J313" s="55"/>
      <c r="K313" s="50">
        <f>L313+O313</f>
        <v>0</v>
      </c>
      <c r="L313" s="55"/>
      <c r="M313" s="55"/>
      <c r="N313" s="55"/>
      <c r="O313" s="55"/>
      <c r="P313" s="55"/>
      <c r="Q313" s="50">
        <f t="shared" si="118"/>
        <v>0</v>
      </c>
    </row>
    <row r="314" spans="1:17" s="2" customFormat="1" ht="20.25">
      <c r="A314" s="1"/>
      <c r="B314" s="15"/>
      <c r="C314" s="20"/>
      <c r="D314" s="26"/>
      <c r="E314" s="21" t="s">
        <v>128</v>
      </c>
      <c r="F314" s="49">
        <f aca="true" t="shared" si="120" ref="F314:Q314">F9+F26+F193+F105+F161+F229+F56+F171+F283+F270+F299+F266+F262</f>
        <v>1119991.8000000003</v>
      </c>
      <c r="G314" s="49">
        <f t="shared" si="120"/>
        <v>1119991.8000000003</v>
      </c>
      <c r="H314" s="49">
        <f t="shared" si="120"/>
        <v>273386.00000000006</v>
      </c>
      <c r="I314" s="49">
        <f t="shared" si="120"/>
        <v>48923.29999999999</v>
      </c>
      <c r="J314" s="49">
        <f t="shared" si="120"/>
        <v>0</v>
      </c>
      <c r="K314" s="49">
        <f t="shared" si="120"/>
        <v>122787.00000000001</v>
      </c>
      <c r="L314" s="49">
        <f t="shared" si="120"/>
        <v>15048.600000000002</v>
      </c>
      <c r="M314" s="49">
        <f t="shared" si="120"/>
        <v>660</v>
      </c>
      <c r="N314" s="49">
        <f t="shared" si="120"/>
        <v>533.9</v>
      </c>
      <c r="O314" s="49">
        <f t="shared" si="120"/>
        <v>107738.4</v>
      </c>
      <c r="P314" s="49">
        <f t="shared" si="120"/>
        <v>107664.4</v>
      </c>
      <c r="Q314" s="49">
        <f t="shared" si="120"/>
        <v>1242778.7999999998</v>
      </c>
    </row>
    <row r="315" spans="1:17" s="2" customFormat="1" ht="20.25">
      <c r="A315" s="1"/>
      <c r="B315" s="15"/>
      <c r="C315" s="32"/>
      <c r="D315" s="98"/>
      <c r="E315" s="30" t="s">
        <v>129</v>
      </c>
      <c r="F315" s="99">
        <f aca="true" t="shared" si="121" ref="F315:Q315">F314</f>
        <v>1119991.8000000003</v>
      </c>
      <c r="G315" s="99">
        <f t="shared" si="121"/>
        <v>1119991.8000000003</v>
      </c>
      <c r="H315" s="99">
        <f t="shared" si="121"/>
        <v>273386.00000000006</v>
      </c>
      <c r="I315" s="99">
        <f t="shared" si="121"/>
        <v>48923.29999999999</v>
      </c>
      <c r="J315" s="99">
        <f t="shared" si="121"/>
        <v>0</v>
      </c>
      <c r="K315" s="99">
        <f t="shared" si="121"/>
        <v>122787.00000000001</v>
      </c>
      <c r="L315" s="99">
        <f t="shared" si="121"/>
        <v>15048.600000000002</v>
      </c>
      <c r="M315" s="99">
        <f t="shared" si="121"/>
        <v>660</v>
      </c>
      <c r="N315" s="99">
        <f t="shared" si="121"/>
        <v>533.9</v>
      </c>
      <c r="O315" s="99">
        <f t="shared" si="121"/>
        <v>107738.4</v>
      </c>
      <c r="P315" s="99">
        <f t="shared" si="121"/>
        <v>107664.4</v>
      </c>
      <c r="Q315" s="99">
        <f t="shared" si="121"/>
        <v>1242778.7999999998</v>
      </c>
    </row>
    <row r="316" spans="6:17" ht="12.75"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1"/>
    </row>
    <row r="317" spans="2:17" ht="12.75" hidden="1"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</row>
    <row r="318" spans="2:18" ht="18.75">
      <c r="B318" s="212"/>
      <c r="C318" s="212"/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12"/>
      <c r="O318" s="212"/>
      <c r="P318" s="212"/>
      <c r="Q318" s="212"/>
      <c r="R318" s="212"/>
    </row>
    <row r="319" spans="2:18" ht="12.75"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</row>
    <row r="320" spans="2:17" ht="12.75"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</row>
    <row r="329" ht="12.75">
      <c r="F329" s="43"/>
    </row>
  </sheetData>
  <sheetProtection/>
  <mergeCells count="75">
    <mergeCell ref="B1:Q1"/>
    <mergeCell ref="N2:R2"/>
    <mergeCell ref="B3:Q3"/>
    <mergeCell ref="B5:B8"/>
    <mergeCell ref="C5:C8"/>
    <mergeCell ref="D5:D8"/>
    <mergeCell ref="E5:E8"/>
    <mergeCell ref="F5:J5"/>
    <mergeCell ref="K5:P5"/>
    <mergeCell ref="Q5:Q8"/>
    <mergeCell ref="N7:N8"/>
    <mergeCell ref="F6:F8"/>
    <mergeCell ref="G6:G8"/>
    <mergeCell ref="H6:I6"/>
    <mergeCell ref="J6:J8"/>
    <mergeCell ref="H7:H8"/>
    <mergeCell ref="I7:I8"/>
    <mergeCell ref="P7:P8"/>
    <mergeCell ref="K6:K8"/>
    <mergeCell ref="A35:A37"/>
    <mergeCell ref="B35:B37"/>
    <mergeCell ref="C35:C37"/>
    <mergeCell ref="D35:D37"/>
    <mergeCell ref="L6:L8"/>
    <mergeCell ref="M6:N6"/>
    <mergeCell ref="O6:O8"/>
    <mergeCell ref="M7:M8"/>
    <mergeCell ref="A42:A44"/>
    <mergeCell ref="B42:B44"/>
    <mergeCell ref="C42:C44"/>
    <mergeCell ref="D42:D44"/>
    <mergeCell ref="A38:A40"/>
    <mergeCell ref="B38:B40"/>
    <mergeCell ref="C38:C40"/>
    <mergeCell ref="D38:D40"/>
    <mergeCell ref="B61:B63"/>
    <mergeCell ref="C61:C63"/>
    <mergeCell ref="D61:D63"/>
    <mergeCell ref="B64:B66"/>
    <mergeCell ref="C64:C66"/>
    <mergeCell ref="D64:D66"/>
    <mergeCell ref="B67:B69"/>
    <mergeCell ref="C67:C69"/>
    <mergeCell ref="D67:D69"/>
    <mergeCell ref="B70:B72"/>
    <mergeCell ref="C70:C72"/>
    <mergeCell ref="D70:D72"/>
    <mergeCell ref="B73:B75"/>
    <mergeCell ref="C73:C75"/>
    <mergeCell ref="D73:D75"/>
    <mergeCell ref="B77:B79"/>
    <mergeCell ref="C77:C79"/>
    <mergeCell ref="D77:D79"/>
    <mergeCell ref="B80:B82"/>
    <mergeCell ref="C80:C82"/>
    <mergeCell ref="D80:D82"/>
    <mergeCell ref="B84:B85"/>
    <mergeCell ref="C84:C85"/>
    <mergeCell ref="D84:D85"/>
    <mergeCell ref="B92:B94"/>
    <mergeCell ref="C92:C94"/>
    <mergeCell ref="D92:D94"/>
    <mergeCell ref="B320:Q320"/>
    <mergeCell ref="B97:B99"/>
    <mergeCell ref="B317:Q317"/>
    <mergeCell ref="C97:C99"/>
    <mergeCell ref="D97:D99"/>
    <mergeCell ref="B318:R318"/>
    <mergeCell ref="B319:R319"/>
    <mergeCell ref="C86:C88"/>
    <mergeCell ref="D86:D88"/>
    <mergeCell ref="B89:B91"/>
    <mergeCell ref="C89:C91"/>
    <mergeCell ref="D89:D91"/>
    <mergeCell ref="B86:B88"/>
  </mergeCells>
  <printOptions/>
  <pageMargins left="0.44" right="0.19" top="0.17" bottom="0.17" header="0.18" footer="0.19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shaulskaya</cp:lastModifiedBy>
  <cp:lastPrinted>2018-05-29T12:04:34Z</cp:lastPrinted>
  <dcterms:created xsi:type="dcterms:W3CDTF">2010-12-28T07:39:45Z</dcterms:created>
  <dcterms:modified xsi:type="dcterms:W3CDTF">2018-05-29T13:00:33Z</dcterms:modified>
  <cp:category/>
  <cp:version/>
  <cp:contentType/>
  <cp:contentStatus/>
</cp:coreProperties>
</file>