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Видатки №2" sheetId="1" r:id="rId1"/>
  </sheets>
  <definedNames>
    <definedName name="_xlnm.Print_Area" localSheetId="0">'Видатки №2'!$B$1:$H$95</definedName>
  </definedNames>
  <calcPr fullCalcOnLoad="1"/>
</workbook>
</file>

<file path=xl/sharedStrings.xml><?xml version="1.0" encoding="utf-8"?>
<sst xmlns="http://schemas.openxmlformats.org/spreadsheetml/2006/main" count="98" uniqueCount="86">
  <si>
    <t>Спеціальний фонд</t>
  </si>
  <si>
    <t>Офіційні трансферти</t>
  </si>
  <si>
    <t>Державне управління</t>
  </si>
  <si>
    <t>Освіта</t>
  </si>
  <si>
    <t>Охорона здоров'я</t>
  </si>
  <si>
    <t>Соціальний захист та соціальне забезпечення</t>
  </si>
  <si>
    <t>Культура і мистецтво</t>
  </si>
  <si>
    <t>Фізична культура і спорт</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</si>
  <si>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t>
  </si>
  <si>
    <t>Інші культурно-освітні заклади та заходи</t>
  </si>
  <si>
    <t>Видатки</t>
  </si>
  <si>
    <t>Всього видатків загального фонду з трансфертами</t>
  </si>
  <si>
    <t>Відсоток виконання до плану на рік</t>
  </si>
  <si>
    <t>по звіту</t>
  </si>
  <si>
    <t>тис.грн.</t>
  </si>
  <si>
    <t xml:space="preserve"> Разом видатків загального фонду</t>
  </si>
  <si>
    <t>Всього видатків спеціального фонду з трансфертами</t>
  </si>
  <si>
    <t>Всього видатків загального та спеціального фонду з трансфертами</t>
  </si>
  <si>
    <t>Разом видатків спеціального фонду</t>
  </si>
  <si>
    <t>Начальник фінансового управління</t>
  </si>
  <si>
    <t>Л.Л.Маркова</t>
  </si>
  <si>
    <t>р-б/442</t>
  </si>
  <si>
    <t>Фактичне виконання за І квартал 2017 року</t>
  </si>
  <si>
    <t xml:space="preserve">Організаційне, інформаційно-аналітичне та матеріально-технічне забезпечення діяльності обласної ради, районної ради (у разі її створення), міської, селищної, сільської рад </t>
  </si>
  <si>
    <t>О170</t>
  </si>
  <si>
    <t>О100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</si>
  <si>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</si>
  <si>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</si>
  <si>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</si>
  <si>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</si>
  <si>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катастрофи,дружинам(чоловікам) та опікунам (на час опікунства)дітей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</si>
  <si>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</si>
  <si>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багатодітним сім'ям на житлово-комунальні послуги</t>
  </si>
  <si>
    <t>Надання субсидій  населенню для відшкодування витрат на оплату житлово-комунальних послуг</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</si>
  <si>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</si>
  <si>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України,вдовам (вдівцям) померлих (загиблих) ветеранів військової служби, ветеранів органів внутрішніх справ, ветеранів податкової міліції,ветеранів державної пожежної охорони, ветеранів Державної  кримінально -виконавчої служби, ветеранів служби цивільного захисту та ветеранівДержавної служби спеціального зв"язку та захисту інформації України, звільненим зі служби за віком, хворобою або вислугою років працівників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t>
  </si>
  <si>
    <t>податкової міліції, рядового і начальницького складу кримінально-виконавчої системи, державної пожежної охорони, загиблих та померлих у зв"язку з виконанням службових обов"язків, непрацездатним членам сімей, які перебувають на їх утриманні, на придбання твердого палива</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</si>
  <si>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</si>
  <si>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</si>
  <si>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</si>
  <si>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</si>
  <si>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окремим категоріям громадян з оплати послуг звязку</t>
  </si>
  <si>
    <t>Надання допомоги сім'ям з дітьми, малозабезпеченим  сім’ям, інвалідам з дитинства, дітям-інвалідам та тимчасової допомоги дітям</t>
  </si>
  <si>
    <t>Надання допомогиу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</si>
  <si>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</si>
  <si>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</si>
  <si>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</si>
  <si>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</si>
  <si>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</si>
  <si>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</si>
  <si>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</si>
  <si>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 - інвалідам</t>
  </si>
  <si>
    <t>Пільгове  медичне обслуговування осіб,   які  постраждали  внаслідок Чорнобильської   катастрофи</t>
  </si>
  <si>
    <t>Надання допомоги на догляд за інвалідам І чи ІІ групи внаслідок психічного розладу</t>
  </si>
  <si>
    <t>Видатки на  поховання учасників бойових дій та інвалідів війни</t>
  </si>
  <si>
    <t>Надання соціальних та реабілітаційних полуг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</si>
  <si>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</si>
  <si>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Здійснення  соціальної роботи з вразливими категоріями населення </t>
  </si>
  <si>
    <t>Центри соціальних служб для сімей, дітей та молоді</t>
  </si>
  <si>
    <t xml:space="preserve">Програми і заходи центрів соціальних служб для сім"ї, дітей та молоді </t>
  </si>
  <si>
    <t>Оздоровлення та відпочинок дітей  (крім заходів з  оздоровлення дітей, що здійснюються за рахунок коштів наа оздоровлення громадян, які постраждали внаслідок Чорнобильської катастрофи)</t>
  </si>
  <si>
    <t>Надання соціальних  гарантій інвалідам, фізичним особам, які надають соціальні послуги громадянам похилого віку ,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</si>
  <si>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</si>
  <si>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Встановлення телефонів інвалідам І та ІІ груп</t>
  </si>
  <si>
    <t>Інші видатки на соціальний захист населення</t>
  </si>
  <si>
    <t>Бібліотеки</t>
  </si>
  <si>
    <t>Музеї і виставки</t>
  </si>
  <si>
    <t>Палаци і будинки культури, клуби та інші заклади клубного типу</t>
  </si>
  <si>
    <t>Школи естетичного виховання дітей</t>
  </si>
  <si>
    <t>Фінансова підтримка спортивних споруд, які належать громадським організаціям фізкультурно спортивної спрямованості</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</si>
  <si>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</si>
  <si>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</si>
  <si>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Видатки не віднесені до основних груп</t>
  </si>
  <si>
    <t>Видатки на покриття інших заборгованостей, що виникли у попередні роки</t>
  </si>
  <si>
    <t>Інші  додаткові дотації</t>
  </si>
  <si>
    <t>Субвенція з місцевого бюджету державному бюджету на виконання програм соціально-економічного та культурного розвитку регіонів</t>
  </si>
  <si>
    <t>План на 2017 рік</t>
  </si>
  <si>
    <t>Будівництво</t>
  </si>
  <si>
    <t>Інші видатки</t>
  </si>
  <si>
    <t>Інші субвенції</t>
  </si>
  <si>
    <t>Аналіз виконання видаткової частини районного бюджету за І півріччя 2017 року</t>
  </si>
  <si>
    <t>План на І півріччя 2017 рік</t>
  </si>
  <si>
    <t>Фактичне виконання за І півріччя 2017 року</t>
  </si>
  <si>
    <t>Відсоток виконання до плану на  І півріччя 2017 року</t>
  </si>
  <si>
    <t>Інші заходи пов"язані з економічною діяльністю</t>
  </si>
  <si>
    <t>Запобігання та ліквідація надзвичайних ситуацій</t>
  </si>
</sst>
</file>

<file path=xl/styles.xml><?xml version="1.0" encoding="utf-8"?>
<styleSheet xmlns="http://schemas.openxmlformats.org/spreadsheetml/2006/main">
  <numFmts count="1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32">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Verdana"/>
      <family val="2"/>
    </font>
    <font>
      <b/>
      <sz val="8"/>
      <name val="Verdana"/>
      <family val="2"/>
    </font>
    <font>
      <i/>
      <sz val="8"/>
      <name val="Verdana"/>
      <family val="2"/>
    </font>
    <font>
      <b/>
      <i/>
      <sz val="8"/>
      <name val="Verdana"/>
      <family val="2"/>
    </font>
    <font>
      <sz val="9"/>
      <name val="Times New Roman"/>
      <family val="1"/>
    </font>
    <font>
      <sz val="9"/>
      <name val="Arial Cyr"/>
      <family val="0"/>
    </font>
    <font>
      <b/>
      <sz val="9"/>
      <name val="Times New Roman"/>
      <family val="1"/>
    </font>
    <font>
      <sz val="11"/>
      <name val="Times New Roman"/>
      <family val="1"/>
    </font>
    <font>
      <b/>
      <sz val="12"/>
      <name val="Times New Roman"/>
      <family val="1"/>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9" fillId="0" borderId="6" applyNumberFormat="0" applyFill="0" applyAlignment="0" applyProtection="0"/>
    <xf numFmtId="0" fontId="16" fillId="21" borderId="7" applyNumberFormat="0" applyAlignment="0" applyProtection="0"/>
    <xf numFmtId="0" fontId="5" fillId="0" borderId="0" applyNumberFormat="0" applyFill="0" applyBorder="0" applyAlignment="0" applyProtection="0"/>
    <xf numFmtId="0" fontId="11" fillId="22" borderId="0" applyNumberFormat="0" applyBorder="0" applyAlignment="0" applyProtection="0"/>
    <xf numFmtId="0" fontId="3" fillId="0" borderId="0" applyNumberFormat="0" applyFill="0" applyBorder="0" applyAlignment="0" applyProtection="0"/>
    <xf numFmtId="0" fontId="10"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4" borderId="0" applyNumberFormat="0" applyBorder="0" applyAlignment="0" applyProtection="0"/>
  </cellStyleXfs>
  <cellXfs count="106">
    <xf numFmtId="0" fontId="0" fillId="0" borderId="0" xfId="0" applyAlignment="1">
      <alignment/>
    </xf>
    <xf numFmtId="0" fontId="4" fillId="0" borderId="0" xfId="0" applyFont="1" applyAlignment="1">
      <alignment/>
    </xf>
    <xf numFmtId="0" fontId="0" fillId="0" borderId="0" xfId="0" applyFont="1" applyAlignment="1">
      <alignment/>
    </xf>
    <xf numFmtId="0" fontId="22" fillId="0" borderId="0" xfId="0" applyFont="1" applyAlignment="1">
      <alignment/>
    </xf>
    <xf numFmtId="0" fontId="24" fillId="0" borderId="0" xfId="0" applyFont="1" applyAlignment="1">
      <alignment/>
    </xf>
    <xf numFmtId="0" fontId="23" fillId="0" borderId="10" xfId="0" applyFont="1" applyBorder="1" applyAlignment="1">
      <alignment/>
    </xf>
    <xf numFmtId="0" fontId="23" fillId="0" borderId="10" xfId="0" applyFont="1" applyBorder="1" applyAlignment="1">
      <alignment horizontal="left"/>
    </xf>
    <xf numFmtId="0" fontId="22" fillId="0" borderId="10" xfId="0" applyFont="1" applyBorder="1" applyAlignment="1">
      <alignment/>
    </xf>
    <xf numFmtId="0" fontId="23" fillId="0" borderId="10" xfId="0" applyFont="1" applyBorder="1" applyAlignment="1">
      <alignment wrapText="1" shrinkToFit="1"/>
    </xf>
    <xf numFmtId="0" fontId="23" fillId="0" borderId="10" xfId="0" applyFont="1" applyBorder="1" applyAlignment="1">
      <alignment wrapText="1"/>
    </xf>
    <xf numFmtId="172" fontId="22" fillId="0" borderId="10" xfId="0" applyNumberFormat="1" applyFont="1" applyBorder="1" applyAlignment="1">
      <alignment/>
    </xf>
    <xf numFmtId="0" fontId="22" fillId="0" borderId="10" xfId="0" applyFont="1" applyBorder="1" applyAlignment="1">
      <alignment horizontal="left"/>
    </xf>
    <xf numFmtId="172" fontId="23" fillId="0" borderId="10" xfId="0" applyNumberFormat="1" applyFont="1" applyBorder="1" applyAlignment="1">
      <alignment/>
    </xf>
    <xf numFmtId="172" fontId="25" fillId="0" borderId="10" xfId="0" applyNumberFormat="1" applyFont="1" applyBorder="1" applyAlignment="1">
      <alignment/>
    </xf>
    <xf numFmtId="0" fontId="26" fillId="0" borderId="11" xfId="0" applyFont="1" applyBorder="1" applyAlignment="1">
      <alignment horizontal="left" wrapText="1"/>
    </xf>
    <xf numFmtId="0" fontId="28" fillId="0" borderId="12" xfId="0" applyFont="1" applyBorder="1" applyAlignment="1">
      <alignment horizontal="left" wrapText="1"/>
    </xf>
    <xf numFmtId="0" fontId="28" fillId="0" borderId="13" xfId="0" applyFont="1" applyBorder="1" applyAlignment="1">
      <alignment horizontal="left" wrapText="1"/>
    </xf>
    <xf numFmtId="0" fontId="23" fillId="0" borderId="10" xfId="0" applyFont="1" applyBorder="1" applyAlignment="1">
      <alignment horizontal="right"/>
    </xf>
    <xf numFmtId="0" fontId="23" fillId="0" borderId="14" xfId="0" applyFont="1" applyFill="1" applyBorder="1" applyAlignment="1">
      <alignment horizontal="right"/>
    </xf>
    <xf numFmtId="0" fontId="28" fillId="0" borderId="11" xfId="0" applyFont="1" applyBorder="1" applyAlignment="1">
      <alignment horizontal="center"/>
    </xf>
    <xf numFmtId="0" fontId="23" fillId="0" borderId="10" xfId="0" applyFont="1" applyBorder="1" applyAlignment="1">
      <alignment horizontal="center"/>
    </xf>
    <xf numFmtId="0" fontId="22" fillId="0" borderId="10" xfId="0" applyFont="1" applyBorder="1" applyAlignment="1">
      <alignment horizontal="center"/>
    </xf>
    <xf numFmtId="0" fontId="25" fillId="0" borderId="10" xfId="0" applyFont="1" applyBorder="1" applyAlignment="1">
      <alignment horizontal="center"/>
    </xf>
    <xf numFmtId="0" fontId="23" fillId="0" borderId="14" xfId="0" applyFont="1" applyFill="1" applyBorder="1" applyAlignment="1">
      <alignment horizontal="center"/>
    </xf>
    <xf numFmtId="0" fontId="22" fillId="0" borderId="11" xfId="0" applyFont="1" applyBorder="1" applyAlignment="1">
      <alignment horizontal="center"/>
    </xf>
    <xf numFmtId="0" fontId="26" fillId="0" borderId="11" xfId="0" applyFont="1" applyBorder="1" applyAlignment="1">
      <alignment horizontal="center"/>
    </xf>
    <xf numFmtId="0" fontId="23" fillId="0" borderId="11" xfId="0" applyFont="1" applyBorder="1" applyAlignment="1">
      <alignment horizontal="center"/>
    </xf>
    <xf numFmtId="172" fontId="23" fillId="0" borderId="10" xfId="0" applyNumberFormat="1" applyFont="1" applyFill="1" applyBorder="1" applyAlignment="1">
      <alignment/>
    </xf>
    <xf numFmtId="172" fontId="22" fillId="0" borderId="10" xfId="0" applyNumberFormat="1" applyFont="1" applyFill="1" applyBorder="1" applyAlignment="1">
      <alignment/>
    </xf>
    <xf numFmtId="172" fontId="25" fillId="0" borderId="10" xfId="0" applyNumberFormat="1" applyFont="1" applyFill="1" applyBorder="1" applyAlignment="1">
      <alignment/>
    </xf>
    <xf numFmtId="0" fontId="25" fillId="0" borderId="12" xfId="0" applyFont="1" applyBorder="1" applyAlignment="1">
      <alignment horizontal="left" wrapText="1"/>
    </xf>
    <xf numFmtId="0" fontId="25" fillId="0" borderId="13" xfId="0" applyFont="1" applyBorder="1" applyAlignment="1">
      <alignment horizontal="left" wrapText="1"/>
    </xf>
    <xf numFmtId="0" fontId="23" fillId="0" borderId="13" xfId="0" applyFont="1" applyBorder="1" applyAlignment="1">
      <alignment horizontal="center"/>
    </xf>
    <xf numFmtId="0" fontId="25" fillId="0" borderId="11" xfId="0" applyFont="1" applyBorder="1" applyAlignment="1">
      <alignment horizontal="left" wrapText="1"/>
    </xf>
    <xf numFmtId="0" fontId="23" fillId="0" borderId="11" xfId="0" applyFont="1" applyBorder="1" applyAlignment="1">
      <alignment horizontal="left"/>
    </xf>
    <xf numFmtId="0" fontId="23" fillId="0" borderId="12" xfId="0" applyFont="1" applyBorder="1" applyAlignment="1">
      <alignment horizontal="left"/>
    </xf>
    <xf numFmtId="0" fontId="23" fillId="0" borderId="13" xfId="0" applyFont="1" applyBorder="1" applyAlignment="1">
      <alignment horizontal="left"/>
    </xf>
    <xf numFmtId="0" fontId="26" fillId="0" borderId="11" xfId="0" applyFont="1" applyBorder="1" applyAlignment="1">
      <alignment horizontal="left" wrapText="1"/>
    </xf>
    <xf numFmtId="0" fontId="26" fillId="0" borderId="12" xfId="0" applyFont="1" applyBorder="1" applyAlignment="1">
      <alignment horizontal="left" wrapText="1"/>
    </xf>
    <xf numFmtId="0" fontId="26" fillId="0" borderId="13" xfId="0" applyFont="1" applyBorder="1" applyAlignment="1">
      <alignment horizontal="left" wrapText="1"/>
    </xf>
    <xf numFmtId="0" fontId="26" fillId="0" borderId="11" xfId="0" applyFont="1" applyBorder="1" applyAlignment="1">
      <alignment horizontal="center" wrapText="1"/>
    </xf>
    <xf numFmtId="0" fontId="26" fillId="0" borderId="12" xfId="0" applyFont="1" applyBorder="1" applyAlignment="1">
      <alignment horizontal="center" wrapText="1"/>
    </xf>
    <xf numFmtId="0" fontId="26" fillId="0" borderId="13" xfId="0" applyFont="1" applyBorder="1" applyAlignment="1">
      <alignment horizontal="center" wrapText="1"/>
    </xf>
    <xf numFmtId="0" fontId="28" fillId="0" borderId="11" xfId="0" applyFont="1" applyBorder="1" applyAlignment="1">
      <alignment horizontal="left" wrapText="1"/>
    </xf>
    <xf numFmtId="0" fontId="28" fillId="0" borderId="12" xfId="0" applyFont="1" applyBorder="1" applyAlignment="1">
      <alignment horizontal="left" wrapText="1"/>
    </xf>
    <xf numFmtId="0" fontId="28" fillId="0" borderId="13" xfId="0" applyFont="1" applyBorder="1" applyAlignment="1">
      <alignment horizontal="left" wrapText="1"/>
    </xf>
    <xf numFmtId="0" fontId="23" fillId="0" borderId="11" xfId="0" applyFont="1" applyBorder="1" applyAlignment="1">
      <alignment horizontal="center" wrapText="1"/>
    </xf>
    <xf numFmtId="0" fontId="23" fillId="0" borderId="12" xfId="0" applyFont="1" applyBorder="1" applyAlignment="1">
      <alignment horizontal="center" wrapText="1"/>
    </xf>
    <xf numFmtId="0" fontId="23" fillId="0" borderId="13" xfId="0" applyFont="1" applyBorder="1" applyAlignment="1">
      <alignment horizontal="center" wrapText="1"/>
    </xf>
    <xf numFmtId="0" fontId="23" fillId="0" borderId="11" xfId="0" applyFont="1" applyBorder="1" applyAlignment="1">
      <alignment horizontal="left" wrapText="1"/>
    </xf>
    <xf numFmtId="0" fontId="23" fillId="0" borderId="12" xfId="0" applyFont="1" applyBorder="1" applyAlignment="1">
      <alignment horizontal="left" wrapText="1"/>
    </xf>
    <xf numFmtId="0" fontId="23" fillId="0" borderId="13" xfId="0" applyFont="1" applyBorder="1" applyAlignment="1">
      <alignment horizontal="left" wrapText="1"/>
    </xf>
    <xf numFmtId="0" fontId="22" fillId="0" borderId="15" xfId="0" applyFont="1" applyBorder="1" applyAlignment="1">
      <alignment horizontal="center"/>
    </xf>
    <xf numFmtId="0" fontId="22" fillId="0" borderId="16" xfId="0" applyFont="1" applyBorder="1" applyAlignment="1">
      <alignment horizontal="center"/>
    </xf>
    <xf numFmtId="172" fontId="22" fillId="0" borderId="15" xfId="0" applyNumberFormat="1" applyFont="1" applyBorder="1" applyAlignment="1">
      <alignment horizontal="right"/>
    </xf>
    <xf numFmtId="172" fontId="22" fillId="0" borderId="16" xfId="0" applyNumberFormat="1" applyFont="1" applyBorder="1" applyAlignment="1">
      <alignment horizontal="right"/>
    </xf>
    <xf numFmtId="172" fontId="22" fillId="0" borderId="15" xfId="0" applyNumberFormat="1" applyFont="1" applyBorder="1" applyAlignment="1">
      <alignment/>
    </xf>
    <xf numFmtId="172" fontId="22" fillId="0" borderId="16" xfId="0" applyNumberFormat="1" applyFont="1" applyBorder="1" applyAlignment="1">
      <alignment/>
    </xf>
    <xf numFmtId="0" fontId="23" fillId="0" borderId="11" xfId="0" applyFont="1" applyBorder="1" applyAlignment="1">
      <alignment horizontal="center"/>
    </xf>
    <xf numFmtId="0" fontId="23" fillId="0" borderId="12" xfId="0" applyFont="1" applyBorder="1" applyAlignment="1">
      <alignment horizontal="center"/>
    </xf>
    <xf numFmtId="0" fontId="28" fillId="0" borderId="11" xfId="0" applyFont="1" applyBorder="1" applyAlignment="1">
      <alignment wrapText="1"/>
    </xf>
    <xf numFmtId="0" fontId="28" fillId="0" borderId="12" xfId="0" applyFont="1" applyBorder="1" applyAlignment="1">
      <alignment wrapText="1"/>
    </xf>
    <xf numFmtId="0" fontId="28" fillId="0" borderId="13" xfId="0" applyFont="1" applyBorder="1" applyAlignment="1">
      <alignment wrapText="1"/>
    </xf>
    <xf numFmtId="0" fontId="26" fillId="0" borderId="11" xfId="0" applyFont="1" applyBorder="1" applyAlignment="1">
      <alignment horizontal="left"/>
    </xf>
    <xf numFmtId="0" fontId="26" fillId="0" borderId="12" xfId="0" applyFont="1" applyBorder="1" applyAlignment="1">
      <alignment horizontal="left"/>
    </xf>
    <xf numFmtId="0" fontId="26" fillId="0" borderId="13" xfId="0" applyFont="1" applyBorder="1" applyAlignment="1">
      <alignment horizontal="left"/>
    </xf>
    <xf numFmtId="0" fontId="28" fillId="0" borderId="11" xfId="0" applyFont="1" applyBorder="1" applyAlignment="1">
      <alignment horizontal="center"/>
    </xf>
    <xf numFmtId="0" fontId="28" fillId="0" borderId="12" xfId="0" applyFont="1" applyBorder="1" applyAlignment="1">
      <alignment horizontal="center"/>
    </xf>
    <xf numFmtId="0" fontId="28" fillId="0" borderId="13" xfId="0" applyFont="1" applyBorder="1" applyAlignment="1">
      <alignment horizontal="center"/>
    </xf>
    <xf numFmtId="0" fontId="28" fillId="0" borderId="11" xfId="0" applyFont="1" applyBorder="1" applyAlignment="1">
      <alignment horizontal="left"/>
    </xf>
    <xf numFmtId="0" fontId="28" fillId="0" borderId="12" xfId="0" applyFont="1" applyBorder="1" applyAlignment="1">
      <alignment horizontal="left"/>
    </xf>
    <xf numFmtId="0" fontId="28" fillId="0" borderId="13" xfId="0" applyFont="1" applyBorder="1" applyAlignment="1">
      <alignment horizontal="left"/>
    </xf>
    <xf numFmtId="170" fontId="26" fillId="0" borderId="11" xfId="43" applyFont="1" applyBorder="1" applyAlignment="1">
      <alignment horizontal="left" wrapText="1"/>
    </xf>
    <xf numFmtId="170" fontId="26" fillId="0" borderId="12" xfId="43" applyFont="1" applyBorder="1" applyAlignment="1">
      <alignment horizontal="left" wrapText="1"/>
    </xf>
    <xf numFmtId="170" fontId="26" fillId="0" borderId="13" xfId="43" applyFont="1" applyBorder="1" applyAlignment="1">
      <alignment horizontal="left" wrapText="1"/>
    </xf>
    <xf numFmtId="0" fontId="26" fillId="0" borderId="17" xfId="0" applyFont="1" applyBorder="1" applyAlignment="1">
      <alignment wrapText="1"/>
    </xf>
    <xf numFmtId="0" fontId="26" fillId="0" borderId="18" xfId="0" applyFont="1" applyBorder="1" applyAlignment="1">
      <alignment wrapText="1"/>
    </xf>
    <xf numFmtId="0" fontId="26" fillId="0" borderId="19" xfId="0" applyFont="1" applyBorder="1" applyAlignment="1">
      <alignment wrapText="1"/>
    </xf>
    <xf numFmtId="0" fontId="26" fillId="24" borderId="11" xfId="0" applyFont="1" applyFill="1" applyBorder="1" applyAlignment="1">
      <alignment horizontal="left" wrapText="1"/>
    </xf>
    <xf numFmtId="0" fontId="26" fillId="24" borderId="12" xfId="0" applyFont="1" applyFill="1" applyBorder="1" applyAlignment="1">
      <alignment horizontal="left" wrapText="1"/>
    </xf>
    <xf numFmtId="0" fontId="26" fillId="24" borderId="13" xfId="0" applyFont="1" applyFill="1" applyBorder="1" applyAlignment="1">
      <alignment horizontal="left" wrapText="1"/>
    </xf>
    <xf numFmtId="0" fontId="26" fillId="24" borderId="11" xfId="0" applyFont="1" applyFill="1" applyBorder="1" applyAlignment="1">
      <alignment horizontal="left" vertical="center" wrapText="1" shrinkToFit="1" readingOrder="1"/>
    </xf>
    <xf numFmtId="0" fontId="26" fillId="24" borderId="12" xfId="0" applyFont="1" applyFill="1" applyBorder="1" applyAlignment="1">
      <alignment horizontal="left" vertical="center" wrapText="1" shrinkToFit="1" readingOrder="1"/>
    </xf>
    <xf numFmtId="0" fontId="26" fillId="24" borderId="13" xfId="0" applyFont="1" applyFill="1" applyBorder="1" applyAlignment="1">
      <alignment horizontal="left" vertical="center" wrapText="1" shrinkToFit="1" readingOrder="1"/>
    </xf>
    <xf numFmtId="0" fontId="26" fillId="0" borderId="20" xfId="0" applyNumberFormat="1" applyFont="1" applyBorder="1" applyAlignment="1">
      <alignment vertical="top" wrapText="1"/>
    </xf>
    <xf numFmtId="0" fontId="26" fillId="0" borderId="21" xfId="0" applyNumberFormat="1" applyFont="1" applyBorder="1" applyAlignment="1">
      <alignment vertical="top" wrapText="1"/>
    </xf>
    <xf numFmtId="0" fontId="26" fillId="0" borderId="22" xfId="0" applyNumberFormat="1" applyFont="1" applyBorder="1" applyAlignment="1">
      <alignment vertical="top" wrapText="1"/>
    </xf>
    <xf numFmtId="0" fontId="23" fillId="0" borderId="15" xfId="0" applyFont="1" applyBorder="1" applyAlignment="1">
      <alignment horizontal="left" wrapText="1"/>
    </xf>
    <xf numFmtId="0" fontId="23" fillId="0" borderId="14" xfId="0" applyFont="1" applyBorder="1" applyAlignment="1">
      <alignment horizontal="left" wrapText="1"/>
    </xf>
    <xf numFmtId="0" fontId="23" fillId="0" borderId="16" xfId="0" applyFont="1" applyBorder="1" applyAlignment="1">
      <alignment horizontal="left" wrapText="1"/>
    </xf>
    <xf numFmtId="0" fontId="26" fillId="0" borderId="20" xfId="0" applyNumberFormat="1" applyFont="1" applyBorder="1" applyAlignment="1">
      <alignment horizontal="center" vertical="top" wrapText="1" readingOrder="1"/>
    </xf>
    <xf numFmtId="0" fontId="26" fillId="0" borderId="21" xfId="0" applyNumberFormat="1" applyFont="1" applyBorder="1" applyAlignment="1">
      <alignment horizontal="center" vertical="top" wrapText="1" readingOrder="1"/>
    </xf>
    <xf numFmtId="0" fontId="26" fillId="0" borderId="22" xfId="0" applyNumberFormat="1" applyFont="1" applyBorder="1" applyAlignment="1">
      <alignment horizontal="center" vertical="top" wrapText="1" readingOrder="1"/>
    </xf>
    <xf numFmtId="0" fontId="23" fillId="0" borderId="10" xfId="0" applyFont="1" applyBorder="1" applyAlignment="1">
      <alignment horizontal="center" wrapText="1"/>
    </xf>
    <xf numFmtId="0" fontId="28" fillId="0" borderId="11" xfId="0" applyFont="1" applyFill="1" applyBorder="1" applyAlignment="1">
      <alignment horizontal="left" wrapText="1"/>
    </xf>
    <xf numFmtId="0" fontId="28" fillId="0" borderId="12" xfId="0" applyFont="1" applyFill="1" applyBorder="1" applyAlignment="1">
      <alignment horizontal="left" wrapText="1"/>
    </xf>
    <xf numFmtId="0" fontId="28" fillId="0" borderId="13" xfId="0" applyFont="1" applyFill="1" applyBorder="1" applyAlignment="1">
      <alignment horizontal="left" wrapText="1"/>
    </xf>
    <xf numFmtId="0" fontId="26" fillId="0" borderId="20" xfId="0" applyFont="1" applyBorder="1" applyAlignment="1">
      <alignment horizontal="left" wrapText="1"/>
    </xf>
    <xf numFmtId="0" fontId="26" fillId="0" borderId="21" xfId="0" applyFont="1" applyBorder="1" applyAlignment="1">
      <alignment horizontal="left" wrapText="1"/>
    </xf>
    <xf numFmtId="0" fontId="26" fillId="0" borderId="22" xfId="0" applyFont="1" applyBorder="1" applyAlignment="1">
      <alignment horizontal="left" wrapText="1"/>
    </xf>
    <xf numFmtId="0" fontId="26" fillId="24" borderId="17" xfId="0" applyFont="1" applyFill="1" applyBorder="1" applyAlignment="1">
      <alignment horizontal="left" wrapText="1" shrinkToFit="1" readingOrder="1"/>
    </xf>
    <xf numFmtId="0" fontId="27" fillId="0" borderId="18" xfId="0" applyFont="1" applyBorder="1" applyAlignment="1">
      <alignment/>
    </xf>
    <xf numFmtId="0" fontId="27" fillId="0" borderId="19" xfId="0" applyFont="1" applyBorder="1" applyAlignment="1">
      <alignment/>
    </xf>
    <xf numFmtId="0" fontId="29" fillId="0" borderId="0" xfId="0" applyFont="1" applyAlignment="1">
      <alignment/>
    </xf>
    <xf numFmtId="0" fontId="30" fillId="0" borderId="0" xfId="0" applyFont="1" applyAlignment="1">
      <alignment/>
    </xf>
    <xf numFmtId="0" fontId="31"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0"/>
  <sheetViews>
    <sheetView tabSelected="1" zoomScalePageLayoutView="0" workbookViewId="0" topLeftCell="A1">
      <selection activeCell="E6" sqref="E6"/>
    </sheetView>
  </sheetViews>
  <sheetFormatPr defaultColWidth="9.00390625" defaultRowHeight="12.75"/>
  <cols>
    <col min="2" max="2" width="11.625" style="0" customWidth="1"/>
    <col min="5" max="5" width="65.00390625" style="0" customWidth="1"/>
    <col min="6" max="6" width="14.375" style="0" customWidth="1"/>
    <col min="7" max="7" width="17.125" style="0" customWidth="1"/>
    <col min="8" max="8" width="15.00390625" style="0" customWidth="1"/>
  </cols>
  <sheetData>
    <row r="1" ht="12.75">
      <c r="J1" t="s">
        <v>21</v>
      </c>
    </row>
    <row r="4" spans="2:8" ht="15.75">
      <c r="B4" s="3"/>
      <c r="C4" s="104" t="s">
        <v>80</v>
      </c>
      <c r="D4" s="104"/>
      <c r="E4" s="104"/>
      <c r="F4" s="105"/>
      <c r="G4" s="3"/>
      <c r="H4" s="3"/>
    </row>
    <row r="5" spans="2:8" ht="12.75">
      <c r="B5" s="4" t="s">
        <v>13</v>
      </c>
      <c r="C5" s="3"/>
      <c r="D5" s="3"/>
      <c r="E5" s="3"/>
      <c r="F5" s="3"/>
      <c r="G5" s="3"/>
      <c r="H5" s="3"/>
    </row>
    <row r="6" spans="2:8" ht="12.75">
      <c r="B6" s="3"/>
      <c r="C6" s="3"/>
      <c r="D6" s="3"/>
      <c r="E6" s="3"/>
      <c r="F6" s="3"/>
      <c r="G6" s="4"/>
      <c r="H6" s="4" t="s">
        <v>14</v>
      </c>
    </row>
    <row r="7" spans="2:8" ht="7.5" customHeight="1">
      <c r="B7" s="3"/>
      <c r="C7" s="3"/>
      <c r="D7" s="3"/>
      <c r="E7" s="3"/>
      <c r="F7" s="3"/>
      <c r="G7" s="3"/>
      <c r="H7" s="3"/>
    </row>
    <row r="8" spans="2:8" ht="64.5" customHeight="1">
      <c r="B8" s="87"/>
      <c r="C8" s="93" t="s">
        <v>10</v>
      </c>
      <c r="D8" s="93"/>
      <c r="E8" s="93"/>
      <c r="F8" s="8" t="s">
        <v>81</v>
      </c>
      <c r="G8" s="9" t="s">
        <v>82</v>
      </c>
      <c r="H8" s="9" t="s">
        <v>83</v>
      </c>
    </row>
    <row r="9" spans="2:8" ht="1.5" customHeight="1" hidden="1">
      <c r="B9" s="88"/>
      <c r="C9" s="93"/>
      <c r="D9" s="93"/>
      <c r="E9" s="93"/>
      <c r="F9" s="5"/>
      <c r="G9" s="5"/>
      <c r="H9" s="5"/>
    </row>
    <row r="10" spans="2:8" ht="192.75" customHeight="1" hidden="1">
      <c r="B10" s="89"/>
      <c r="C10" s="93"/>
      <c r="D10" s="93"/>
      <c r="E10" s="93"/>
      <c r="F10" s="5"/>
      <c r="G10" s="5"/>
      <c r="H10" s="5"/>
    </row>
    <row r="11" spans="2:8" ht="15.75" customHeight="1">
      <c r="B11" s="20" t="s">
        <v>25</v>
      </c>
      <c r="C11" s="69" t="s">
        <v>2</v>
      </c>
      <c r="D11" s="70"/>
      <c r="E11" s="71"/>
      <c r="F11" s="12">
        <v>1673.6</v>
      </c>
      <c r="G11" s="27">
        <v>1172.2</v>
      </c>
      <c r="H11" s="12">
        <f>G11/F11*100</f>
        <v>70.04063097514342</v>
      </c>
    </row>
    <row r="12" spans="2:8" ht="37.5" customHeight="1">
      <c r="B12" s="21" t="s">
        <v>24</v>
      </c>
      <c r="C12" s="78" t="s">
        <v>23</v>
      </c>
      <c r="D12" s="79"/>
      <c r="E12" s="80"/>
      <c r="F12" s="10">
        <v>1673.6</v>
      </c>
      <c r="G12" s="10">
        <v>1172.2</v>
      </c>
      <c r="H12" s="10">
        <f aca="true" t="shared" si="0" ref="H12:H77">G12/F12*100</f>
        <v>70.04063097514342</v>
      </c>
    </row>
    <row r="13" spans="2:8" ht="12.75">
      <c r="B13" s="20">
        <v>1000</v>
      </c>
      <c r="C13" s="69" t="s">
        <v>3</v>
      </c>
      <c r="D13" s="70"/>
      <c r="E13" s="71"/>
      <c r="F13" s="12">
        <v>37175.2</v>
      </c>
      <c r="G13" s="27">
        <v>31303.7</v>
      </c>
      <c r="H13" s="12">
        <f t="shared" si="0"/>
        <v>84.20586842841466</v>
      </c>
    </row>
    <row r="14" spans="2:8" ht="12.75">
      <c r="B14" s="20">
        <v>2000</v>
      </c>
      <c r="C14" s="43" t="s">
        <v>4</v>
      </c>
      <c r="D14" s="44"/>
      <c r="E14" s="45"/>
      <c r="F14" s="12">
        <v>14219.3</v>
      </c>
      <c r="G14" s="27">
        <v>12676.5</v>
      </c>
      <c r="H14" s="12">
        <f t="shared" si="0"/>
        <v>89.14995815546476</v>
      </c>
    </row>
    <row r="15" spans="2:8" ht="20.25" customHeight="1">
      <c r="B15" s="20">
        <v>3000</v>
      </c>
      <c r="C15" s="43" t="s">
        <v>5</v>
      </c>
      <c r="D15" s="44"/>
      <c r="E15" s="45"/>
      <c r="F15" s="27">
        <f>F16+F24+F32+F33+F43+F44+F45+F46+F48+F52+F55+F51</f>
        <v>51334.39999999999</v>
      </c>
      <c r="G15" s="27">
        <f>G16+G24+G32+G33+G43+G44+G45+G46+G48+G52+G55+G51</f>
        <v>49373.20000000001</v>
      </c>
      <c r="H15" s="12">
        <f t="shared" si="0"/>
        <v>96.17955990524877</v>
      </c>
    </row>
    <row r="16" spans="2:8" ht="40.5" customHeight="1">
      <c r="B16" s="22">
        <v>3010</v>
      </c>
      <c r="C16" s="94" t="s">
        <v>26</v>
      </c>
      <c r="D16" s="95"/>
      <c r="E16" s="96"/>
      <c r="F16" s="13">
        <f>SUM(F17:F23)</f>
        <v>26178.5</v>
      </c>
      <c r="G16" s="29">
        <f>G17+G18+G20+G21+G22+G23</f>
        <v>25559.300000000003</v>
      </c>
      <c r="H16" s="13">
        <f t="shared" si="0"/>
        <v>97.63470023110568</v>
      </c>
    </row>
    <row r="17" spans="2:8" ht="98.25" customHeight="1">
      <c r="B17" s="21">
        <v>3011</v>
      </c>
      <c r="C17" s="97" t="s">
        <v>27</v>
      </c>
      <c r="D17" s="98"/>
      <c r="E17" s="99"/>
      <c r="F17" s="10">
        <v>1132.3</v>
      </c>
      <c r="G17" s="10">
        <v>923.1</v>
      </c>
      <c r="H17" s="10">
        <f t="shared" si="0"/>
        <v>81.52433100768349</v>
      </c>
    </row>
    <row r="18" spans="2:8" ht="111.75" customHeight="1">
      <c r="B18" s="52">
        <v>3012</v>
      </c>
      <c r="C18" s="100" t="s">
        <v>28</v>
      </c>
      <c r="D18" s="101"/>
      <c r="E18" s="102"/>
      <c r="F18" s="54">
        <v>29.8</v>
      </c>
      <c r="G18" s="54">
        <v>24.9</v>
      </c>
      <c r="H18" s="56">
        <f t="shared" si="0"/>
        <v>83.55704697986577</v>
      </c>
    </row>
    <row r="19" spans="2:8" ht="93.75" customHeight="1">
      <c r="B19" s="53"/>
      <c r="C19" s="90" t="s">
        <v>29</v>
      </c>
      <c r="D19" s="91"/>
      <c r="E19" s="92"/>
      <c r="F19" s="55"/>
      <c r="G19" s="55"/>
      <c r="H19" s="57"/>
    </row>
    <row r="20" spans="2:8" ht="40.5" customHeight="1">
      <c r="B20" s="21">
        <v>3013</v>
      </c>
      <c r="C20" s="81" t="s">
        <v>30</v>
      </c>
      <c r="D20" s="82"/>
      <c r="E20" s="83"/>
      <c r="F20" s="10">
        <v>194.3</v>
      </c>
      <c r="G20" s="10">
        <v>194.3</v>
      </c>
      <c r="H20" s="10">
        <f t="shared" si="0"/>
        <v>100</v>
      </c>
    </row>
    <row r="21" spans="2:8" ht="72" customHeight="1">
      <c r="B21" s="21">
        <v>3014</v>
      </c>
      <c r="C21" s="81" t="s">
        <v>31</v>
      </c>
      <c r="D21" s="82"/>
      <c r="E21" s="83"/>
      <c r="F21" s="10">
        <v>442.5</v>
      </c>
      <c r="G21" s="10">
        <v>404.6</v>
      </c>
      <c r="H21" s="10">
        <f t="shared" si="0"/>
        <v>91.43502824858759</v>
      </c>
    </row>
    <row r="22" spans="2:8" ht="45.75" customHeight="1">
      <c r="B22" s="21">
        <v>3015</v>
      </c>
      <c r="C22" s="81" t="s">
        <v>32</v>
      </c>
      <c r="D22" s="82"/>
      <c r="E22" s="83"/>
      <c r="F22" s="10">
        <v>100.7</v>
      </c>
      <c r="G22" s="10">
        <v>98</v>
      </c>
      <c r="H22" s="10">
        <f t="shared" si="0"/>
        <v>97.31876861966236</v>
      </c>
    </row>
    <row r="23" spans="2:8" ht="43.5" customHeight="1">
      <c r="B23" s="21">
        <v>3016</v>
      </c>
      <c r="C23" s="81" t="s">
        <v>33</v>
      </c>
      <c r="D23" s="82"/>
      <c r="E23" s="83"/>
      <c r="F23" s="10">
        <v>24278.9</v>
      </c>
      <c r="G23" s="10">
        <v>23914.4</v>
      </c>
      <c r="H23" s="10">
        <f t="shared" si="0"/>
        <v>98.49869639893076</v>
      </c>
    </row>
    <row r="24" spans="2:8" ht="47.25" customHeight="1">
      <c r="B24" s="22">
        <v>3020</v>
      </c>
      <c r="C24" s="43" t="s">
        <v>8</v>
      </c>
      <c r="D24" s="44"/>
      <c r="E24" s="45"/>
      <c r="F24" s="13">
        <f>SUM(F25:F31)</f>
        <v>3041.9</v>
      </c>
      <c r="G24" s="29">
        <f>G25+G26+G28+G29+G30+G31</f>
        <v>3035.5</v>
      </c>
      <c r="H24" s="13">
        <f t="shared" si="0"/>
        <v>99.78960518097242</v>
      </c>
    </row>
    <row r="25" spans="2:8" ht="79.5" customHeight="1">
      <c r="B25" s="21">
        <v>3021</v>
      </c>
      <c r="C25" s="37" t="s">
        <v>34</v>
      </c>
      <c r="D25" s="38"/>
      <c r="E25" s="39"/>
      <c r="F25" s="10">
        <v>359.1</v>
      </c>
      <c r="G25" s="10">
        <v>357.9</v>
      </c>
      <c r="H25" s="10">
        <f t="shared" si="0"/>
        <v>99.6658312447786</v>
      </c>
    </row>
    <row r="26" spans="2:8" ht="126" customHeight="1">
      <c r="B26" s="52">
        <v>3022</v>
      </c>
      <c r="C26" s="75" t="s">
        <v>35</v>
      </c>
      <c r="D26" s="76"/>
      <c r="E26" s="77"/>
      <c r="F26" s="54">
        <v>2.2</v>
      </c>
      <c r="G26" s="54">
        <v>2.2</v>
      </c>
      <c r="H26" s="54">
        <f t="shared" si="0"/>
        <v>100</v>
      </c>
    </row>
    <row r="27" spans="2:8" ht="52.5" customHeight="1">
      <c r="B27" s="53"/>
      <c r="C27" s="84" t="s">
        <v>36</v>
      </c>
      <c r="D27" s="85"/>
      <c r="E27" s="86"/>
      <c r="F27" s="55"/>
      <c r="G27" s="55"/>
      <c r="H27" s="55"/>
    </row>
    <row r="28" spans="2:8" ht="44.25" customHeight="1">
      <c r="B28" s="21">
        <v>3023</v>
      </c>
      <c r="C28" s="37" t="s">
        <v>37</v>
      </c>
      <c r="D28" s="38"/>
      <c r="E28" s="39"/>
      <c r="F28" s="10">
        <v>61.7</v>
      </c>
      <c r="G28" s="10">
        <v>60.4</v>
      </c>
      <c r="H28" s="10">
        <f t="shared" si="0"/>
        <v>97.89303079416531</v>
      </c>
    </row>
    <row r="29" spans="2:8" ht="62.25" customHeight="1">
      <c r="B29" s="21">
        <v>3024</v>
      </c>
      <c r="C29" s="37" t="s">
        <v>38</v>
      </c>
      <c r="D29" s="38"/>
      <c r="E29" s="39"/>
      <c r="F29" s="10">
        <v>251.8</v>
      </c>
      <c r="G29" s="10">
        <v>249.2</v>
      </c>
      <c r="H29" s="10">
        <f t="shared" si="0"/>
        <v>98.967434471803</v>
      </c>
    </row>
    <row r="30" spans="2:8" ht="21.75" customHeight="1">
      <c r="B30" s="21">
        <v>3025</v>
      </c>
      <c r="C30" s="37" t="s">
        <v>39</v>
      </c>
      <c r="D30" s="38"/>
      <c r="E30" s="39"/>
      <c r="F30" s="10">
        <v>74.3</v>
      </c>
      <c r="G30" s="10">
        <v>73.5</v>
      </c>
      <c r="H30" s="10">
        <f t="shared" si="0"/>
        <v>98.92328398384926</v>
      </c>
    </row>
    <row r="31" spans="2:8" ht="27" customHeight="1">
      <c r="B31" s="21">
        <v>3026</v>
      </c>
      <c r="C31" s="37" t="s">
        <v>40</v>
      </c>
      <c r="D31" s="38"/>
      <c r="E31" s="39"/>
      <c r="F31" s="10">
        <v>2292.8</v>
      </c>
      <c r="G31" s="10">
        <v>2292.3</v>
      </c>
      <c r="H31" s="10">
        <f t="shared" si="0"/>
        <v>99.97819260293092</v>
      </c>
    </row>
    <row r="32" spans="2:8" ht="27.75" customHeight="1">
      <c r="B32" s="19">
        <v>3034</v>
      </c>
      <c r="C32" s="43" t="s">
        <v>41</v>
      </c>
      <c r="D32" s="44"/>
      <c r="E32" s="45"/>
      <c r="F32" s="12">
        <v>1.4</v>
      </c>
      <c r="G32" s="27">
        <v>1.4</v>
      </c>
      <c r="H32" s="10">
        <f t="shared" si="0"/>
        <v>100</v>
      </c>
    </row>
    <row r="33" spans="2:8" ht="26.25" customHeight="1">
      <c r="B33" s="22">
        <v>3040</v>
      </c>
      <c r="C33" s="43" t="s">
        <v>42</v>
      </c>
      <c r="D33" s="44"/>
      <c r="E33" s="45"/>
      <c r="F33" s="13">
        <f>SUM(F34:F42)</f>
        <v>17316.399999999998</v>
      </c>
      <c r="G33" s="29">
        <f>G34+G35+G36+G37+G38+G39+G40+G41+G42</f>
        <v>16669.6</v>
      </c>
      <c r="H33" s="13">
        <f t="shared" si="0"/>
        <v>96.26481254764269</v>
      </c>
    </row>
    <row r="34" spans="2:8" ht="24.75" customHeight="1">
      <c r="B34" s="21">
        <v>3041</v>
      </c>
      <c r="C34" s="72" t="s">
        <v>43</v>
      </c>
      <c r="D34" s="73"/>
      <c r="E34" s="74"/>
      <c r="F34" s="10">
        <v>107.6</v>
      </c>
      <c r="G34" s="10">
        <v>86.7</v>
      </c>
      <c r="H34" s="10">
        <f t="shared" si="0"/>
        <v>80.57620817843866</v>
      </c>
    </row>
    <row r="35" spans="2:8" ht="24.75" customHeight="1">
      <c r="B35" s="21">
        <v>3042</v>
      </c>
      <c r="C35" s="37" t="s">
        <v>44</v>
      </c>
      <c r="D35" s="38"/>
      <c r="E35" s="39"/>
      <c r="F35" s="10">
        <v>25.3</v>
      </c>
      <c r="G35" s="10">
        <v>10.1</v>
      </c>
      <c r="H35" s="10">
        <f t="shared" si="0"/>
        <v>39.92094861660079</v>
      </c>
    </row>
    <row r="36" spans="2:8" ht="23.25" customHeight="1">
      <c r="B36" s="21">
        <v>3043</v>
      </c>
      <c r="C36" s="37" t="s">
        <v>45</v>
      </c>
      <c r="D36" s="38"/>
      <c r="E36" s="39"/>
      <c r="F36" s="10">
        <v>5279</v>
      </c>
      <c r="G36" s="10">
        <v>5037.8</v>
      </c>
      <c r="H36" s="10">
        <f t="shared" si="0"/>
        <v>95.43095283197576</v>
      </c>
    </row>
    <row r="37" spans="2:8" ht="28.5" customHeight="1">
      <c r="B37" s="21">
        <v>3044</v>
      </c>
      <c r="C37" s="37" t="s">
        <v>46</v>
      </c>
      <c r="D37" s="38"/>
      <c r="E37" s="39"/>
      <c r="F37" s="10">
        <v>769.5</v>
      </c>
      <c r="G37" s="10">
        <v>729.7</v>
      </c>
      <c r="H37" s="10">
        <f t="shared" si="0"/>
        <v>94.82781026640677</v>
      </c>
    </row>
    <row r="38" spans="2:8" ht="37.5" customHeight="1">
      <c r="B38" s="21">
        <v>3045</v>
      </c>
      <c r="C38" s="37" t="s">
        <v>47</v>
      </c>
      <c r="D38" s="38"/>
      <c r="E38" s="39"/>
      <c r="F38" s="10">
        <v>2020</v>
      </c>
      <c r="G38" s="10">
        <v>1992.9</v>
      </c>
      <c r="H38" s="10">
        <f t="shared" si="0"/>
        <v>98.65841584158417</v>
      </c>
    </row>
    <row r="39" spans="2:8" ht="37.5" customHeight="1">
      <c r="B39" s="21">
        <v>3046</v>
      </c>
      <c r="C39" s="37" t="s">
        <v>48</v>
      </c>
      <c r="D39" s="38"/>
      <c r="E39" s="39"/>
      <c r="F39" s="10">
        <v>4.6</v>
      </c>
      <c r="G39" s="10">
        <v>1.4</v>
      </c>
      <c r="H39" s="10">
        <f t="shared" si="0"/>
        <v>30.434782608695656</v>
      </c>
    </row>
    <row r="40" spans="2:8" ht="31.5" customHeight="1">
      <c r="B40" s="21">
        <v>3047</v>
      </c>
      <c r="C40" s="37" t="s">
        <v>49</v>
      </c>
      <c r="D40" s="38"/>
      <c r="E40" s="39"/>
      <c r="F40" s="10">
        <v>10.3</v>
      </c>
      <c r="G40" s="10">
        <v>10.3</v>
      </c>
      <c r="H40" s="10">
        <f t="shared" si="0"/>
        <v>100</v>
      </c>
    </row>
    <row r="41" spans="2:8" ht="23.25" customHeight="1">
      <c r="B41" s="21">
        <v>3048</v>
      </c>
      <c r="C41" s="37" t="s">
        <v>50</v>
      </c>
      <c r="D41" s="38"/>
      <c r="E41" s="39"/>
      <c r="F41" s="10">
        <v>6400</v>
      </c>
      <c r="G41" s="10">
        <v>6100.6</v>
      </c>
      <c r="H41" s="10">
        <f t="shared" si="0"/>
        <v>95.321875</v>
      </c>
    </row>
    <row r="42" spans="2:8" ht="23.25" customHeight="1">
      <c r="B42" s="21">
        <v>3049</v>
      </c>
      <c r="C42" s="37" t="s">
        <v>51</v>
      </c>
      <c r="D42" s="38"/>
      <c r="E42" s="39"/>
      <c r="F42" s="10">
        <v>2700.1</v>
      </c>
      <c r="G42" s="10">
        <v>2700.1</v>
      </c>
      <c r="H42" s="10">
        <f t="shared" si="0"/>
        <v>100</v>
      </c>
    </row>
    <row r="43" spans="2:8" ht="27" customHeight="1">
      <c r="B43" s="22">
        <v>3050</v>
      </c>
      <c r="C43" s="43" t="s">
        <v>52</v>
      </c>
      <c r="D43" s="44"/>
      <c r="E43" s="45"/>
      <c r="F43" s="12">
        <v>25.7</v>
      </c>
      <c r="G43" s="27">
        <v>24.4</v>
      </c>
      <c r="H43" s="10">
        <f t="shared" si="0"/>
        <v>94.94163424124513</v>
      </c>
    </row>
    <row r="44" spans="2:8" ht="39" customHeight="1">
      <c r="B44" s="20">
        <v>3080</v>
      </c>
      <c r="C44" s="60" t="s">
        <v>53</v>
      </c>
      <c r="D44" s="61"/>
      <c r="E44" s="62"/>
      <c r="F44" s="12">
        <v>421.1</v>
      </c>
      <c r="G44" s="27">
        <v>366.3</v>
      </c>
      <c r="H44" s="10">
        <f t="shared" si="0"/>
        <v>86.98646402279743</v>
      </c>
    </row>
    <row r="45" spans="2:8" ht="30.75" customHeight="1">
      <c r="B45" s="20">
        <v>3090</v>
      </c>
      <c r="C45" s="43" t="s">
        <v>54</v>
      </c>
      <c r="D45" s="38"/>
      <c r="E45" s="39"/>
      <c r="F45" s="12">
        <v>5.6</v>
      </c>
      <c r="G45" s="28">
        <v>0</v>
      </c>
      <c r="H45" s="10">
        <f t="shared" si="0"/>
        <v>0</v>
      </c>
    </row>
    <row r="46" spans="1:8" ht="28.5" customHeight="1">
      <c r="A46" s="2"/>
      <c r="B46" s="20">
        <v>3100</v>
      </c>
      <c r="C46" s="60" t="s">
        <v>55</v>
      </c>
      <c r="D46" s="61"/>
      <c r="E46" s="62"/>
      <c r="F46" s="12">
        <f>F47</f>
        <v>3023.7</v>
      </c>
      <c r="G46" s="27">
        <f>G47</f>
        <v>2945.9</v>
      </c>
      <c r="H46" s="10">
        <f t="shared" si="0"/>
        <v>97.42699341865926</v>
      </c>
    </row>
    <row r="47" spans="2:8" ht="36" customHeight="1">
      <c r="B47" s="21">
        <v>3104</v>
      </c>
      <c r="C47" s="37" t="s">
        <v>56</v>
      </c>
      <c r="D47" s="38"/>
      <c r="E47" s="39"/>
      <c r="F47" s="10">
        <v>3023.7</v>
      </c>
      <c r="G47" s="10">
        <v>2945.9</v>
      </c>
      <c r="H47" s="10">
        <f t="shared" si="0"/>
        <v>97.42699341865926</v>
      </c>
    </row>
    <row r="48" spans="2:8" ht="19.5" customHeight="1">
      <c r="B48" s="20">
        <v>3130</v>
      </c>
      <c r="C48" s="43" t="s">
        <v>57</v>
      </c>
      <c r="D48" s="44"/>
      <c r="E48" s="45"/>
      <c r="F48" s="12">
        <f>F49+F50</f>
        <v>593.1</v>
      </c>
      <c r="G48" s="27">
        <f>G49+G50</f>
        <v>490.90000000000003</v>
      </c>
      <c r="H48" s="12">
        <f t="shared" si="0"/>
        <v>82.76850446804923</v>
      </c>
    </row>
    <row r="49" spans="2:8" ht="12.75">
      <c r="B49" s="21">
        <v>3131</v>
      </c>
      <c r="C49" s="63" t="s">
        <v>58</v>
      </c>
      <c r="D49" s="64"/>
      <c r="E49" s="65"/>
      <c r="F49" s="10">
        <v>544.1</v>
      </c>
      <c r="G49" s="10">
        <v>464.1</v>
      </c>
      <c r="H49" s="10">
        <f t="shared" si="0"/>
        <v>85.2968204374196</v>
      </c>
    </row>
    <row r="50" spans="2:8" ht="18" customHeight="1">
      <c r="B50" s="21">
        <v>3132</v>
      </c>
      <c r="C50" s="37" t="s">
        <v>59</v>
      </c>
      <c r="D50" s="38"/>
      <c r="E50" s="39"/>
      <c r="F50" s="10">
        <v>49</v>
      </c>
      <c r="G50" s="10">
        <v>26.8</v>
      </c>
      <c r="H50" s="10">
        <f t="shared" si="0"/>
        <v>54.69387755102041</v>
      </c>
    </row>
    <row r="51" spans="2:8" ht="46.5" customHeight="1">
      <c r="B51" s="20">
        <v>3160</v>
      </c>
      <c r="C51" s="43" t="s">
        <v>60</v>
      </c>
      <c r="D51" s="44"/>
      <c r="E51" s="45"/>
      <c r="F51" s="12">
        <v>332.6</v>
      </c>
      <c r="G51" s="27">
        <v>40.5</v>
      </c>
      <c r="H51" s="12">
        <f t="shared" si="0"/>
        <v>12.176788935658447</v>
      </c>
    </row>
    <row r="52" spans="2:8" ht="48.75" customHeight="1">
      <c r="B52" s="20">
        <v>3180</v>
      </c>
      <c r="C52" s="43" t="s">
        <v>61</v>
      </c>
      <c r="D52" s="44"/>
      <c r="E52" s="45"/>
      <c r="F52" s="12">
        <f>F53+F54</f>
        <v>108</v>
      </c>
      <c r="G52" s="27">
        <v>98.1</v>
      </c>
      <c r="H52" s="10">
        <f t="shared" si="0"/>
        <v>90.83333333333333</v>
      </c>
    </row>
    <row r="53" spans="2:8" ht="33" customHeight="1">
      <c r="B53" s="21">
        <v>3181</v>
      </c>
      <c r="C53" s="37" t="s">
        <v>62</v>
      </c>
      <c r="D53" s="38"/>
      <c r="E53" s="39"/>
      <c r="F53" s="10">
        <v>107.9</v>
      </c>
      <c r="G53" s="10">
        <v>98.1</v>
      </c>
      <c r="H53" s="10">
        <f t="shared" si="0"/>
        <v>90.91751621872103</v>
      </c>
    </row>
    <row r="54" spans="2:8" ht="23.25" customHeight="1">
      <c r="B54" s="21">
        <v>3183</v>
      </c>
      <c r="C54" s="37" t="s">
        <v>63</v>
      </c>
      <c r="D54" s="38"/>
      <c r="E54" s="39"/>
      <c r="F54" s="10">
        <v>0.1</v>
      </c>
      <c r="G54" s="10"/>
      <c r="H54" s="10">
        <f t="shared" si="0"/>
        <v>0</v>
      </c>
    </row>
    <row r="55" spans="2:8" ht="23.25" customHeight="1">
      <c r="B55" s="20">
        <v>3400</v>
      </c>
      <c r="C55" s="43" t="s">
        <v>64</v>
      </c>
      <c r="D55" s="44"/>
      <c r="E55" s="45"/>
      <c r="F55" s="12">
        <v>286.4</v>
      </c>
      <c r="G55" s="27">
        <v>141.3</v>
      </c>
      <c r="H55" s="10">
        <f t="shared" si="0"/>
        <v>49.33659217877096</v>
      </c>
    </row>
    <row r="56" spans="2:8" ht="23.25" customHeight="1">
      <c r="B56" s="23">
        <v>4000</v>
      </c>
      <c r="C56" s="69" t="s">
        <v>6</v>
      </c>
      <c r="D56" s="70"/>
      <c r="E56" s="71"/>
      <c r="F56" s="12">
        <f>F57+F58+F59+F60+F61</f>
        <v>2280.9</v>
      </c>
      <c r="G56" s="27">
        <f>G57+G58+G59+G60+G61</f>
        <v>1735</v>
      </c>
      <c r="H56" s="10">
        <f t="shared" si="0"/>
        <v>76.06646499188916</v>
      </c>
    </row>
    <row r="57" spans="2:8" ht="23.25" customHeight="1">
      <c r="B57" s="21">
        <v>4060</v>
      </c>
      <c r="C57" s="14" t="s">
        <v>65</v>
      </c>
      <c r="D57" s="15"/>
      <c r="E57" s="16"/>
      <c r="F57" s="10">
        <v>460.7</v>
      </c>
      <c r="G57" s="10">
        <v>368</v>
      </c>
      <c r="H57" s="10">
        <f t="shared" si="0"/>
        <v>79.87844584328197</v>
      </c>
    </row>
    <row r="58" spans="2:8" ht="23.25" customHeight="1">
      <c r="B58" s="21">
        <v>4070</v>
      </c>
      <c r="C58" s="37" t="s">
        <v>66</v>
      </c>
      <c r="D58" s="38"/>
      <c r="E58" s="39"/>
      <c r="F58" s="10">
        <v>72.9</v>
      </c>
      <c r="G58" s="10">
        <v>44.8</v>
      </c>
      <c r="H58" s="10">
        <f t="shared" si="0"/>
        <v>61.45404663923182</v>
      </c>
    </row>
    <row r="59" spans="2:8" ht="23.25" customHeight="1">
      <c r="B59" s="21">
        <v>4090</v>
      </c>
      <c r="C59" s="37" t="s">
        <v>67</v>
      </c>
      <c r="D59" s="38"/>
      <c r="E59" s="39"/>
      <c r="F59" s="10">
        <v>670.3</v>
      </c>
      <c r="G59" s="10">
        <v>482.7</v>
      </c>
      <c r="H59" s="10">
        <f t="shared" si="0"/>
        <v>72.01253170222289</v>
      </c>
    </row>
    <row r="60" spans="2:8" ht="23.25" customHeight="1">
      <c r="B60" s="21">
        <v>4100</v>
      </c>
      <c r="C60" s="37" t="s">
        <v>68</v>
      </c>
      <c r="D60" s="38"/>
      <c r="E60" s="39"/>
      <c r="F60" s="10">
        <v>927.9</v>
      </c>
      <c r="G60" s="10">
        <v>703.9</v>
      </c>
      <c r="H60" s="10">
        <f t="shared" si="0"/>
        <v>75.85946761504474</v>
      </c>
    </row>
    <row r="61" spans="2:8" ht="23.25" customHeight="1">
      <c r="B61" s="21">
        <v>4200</v>
      </c>
      <c r="C61" s="37" t="s">
        <v>9</v>
      </c>
      <c r="D61" s="38"/>
      <c r="E61" s="39"/>
      <c r="F61" s="10">
        <v>149.1</v>
      </c>
      <c r="G61" s="10">
        <v>135.6</v>
      </c>
      <c r="H61" s="10">
        <f t="shared" si="0"/>
        <v>90.94567404426559</v>
      </c>
    </row>
    <row r="62" spans="2:8" ht="23.25" customHeight="1">
      <c r="B62" s="20">
        <v>5000</v>
      </c>
      <c r="C62" s="43" t="s">
        <v>7</v>
      </c>
      <c r="D62" s="44"/>
      <c r="E62" s="45"/>
      <c r="F62" s="12">
        <f>SUM(F63:F65)</f>
        <v>299.3</v>
      </c>
      <c r="G62" s="27">
        <f>G63+G64+G65</f>
        <v>266.2</v>
      </c>
      <c r="H62" s="10">
        <f t="shared" si="0"/>
        <v>88.94086201135984</v>
      </c>
    </row>
    <row r="63" spans="2:8" ht="23.25" customHeight="1">
      <c r="B63" s="24">
        <v>5011</v>
      </c>
      <c r="C63" s="37" t="s">
        <v>70</v>
      </c>
      <c r="D63" s="38"/>
      <c r="E63" s="39"/>
      <c r="F63" s="10">
        <v>37.7</v>
      </c>
      <c r="G63" s="10">
        <v>18.3</v>
      </c>
      <c r="H63" s="10">
        <f t="shared" si="0"/>
        <v>48.54111405835543</v>
      </c>
    </row>
    <row r="64" spans="2:8" ht="23.25" customHeight="1">
      <c r="B64" s="24">
        <v>5031</v>
      </c>
      <c r="C64" s="37" t="s">
        <v>71</v>
      </c>
      <c r="D64" s="38"/>
      <c r="E64" s="39"/>
      <c r="F64" s="10">
        <v>195.1</v>
      </c>
      <c r="G64" s="10">
        <v>184.6</v>
      </c>
      <c r="H64" s="10">
        <f t="shared" si="0"/>
        <v>94.61814454126089</v>
      </c>
    </row>
    <row r="65" spans="2:8" ht="23.25" customHeight="1">
      <c r="B65" s="24">
        <v>5042</v>
      </c>
      <c r="C65" s="37" t="s">
        <v>69</v>
      </c>
      <c r="D65" s="38"/>
      <c r="E65" s="39"/>
      <c r="F65" s="10">
        <v>66.5</v>
      </c>
      <c r="G65" s="10">
        <v>63.3</v>
      </c>
      <c r="H65" s="10">
        <f t="shared" si="0"/>
        <v>95.18796992481202</v>
      </c>
    </row>
    <row r="66" spans="2:8" ht="23.25" customHeight="1">
      <c r="B66" s="26">
        <v>7400</v>
      </c>
      <c r="C66" s="43" t="s">
        <v>84</v>
      </c>
      <c r="D66" s="44"/>
      <c r="E66" s="45"/>
      <c r="F66" s="12">
        <v>30</v>
      </c>
      <c r="G66" s="12">
        <v>0</v>
      </c>
      <c r="H66" s="10">
        <f t="shared" si="0"/>
        <v>0</v>
      </c>
    </row>
    <row r="67" spans="2:8" ht="23.25" customHeight="1">
      <c r="B67" s="26">
        <v>7800</v>
      </c>
      <c r="C67" s="43" t="s">
        <v>85</v>
      </c>
      <c r="D67" s="44"/>
      <c r="E67" s="45"/>
      <c r="F67" s="12">
        <v>4.2</v>
      </c>
      <c r="G67" s="27">
        <v>4.2</v>
      </c>
      <c r="H67" s="12">
        <f t="shared" si="0"/>
        <v>100</v>
      </c>
    </row>
    <row r="68" spans="2:8" ht="23.25" customHeight="1">
      <c r="B68" s="19">
        <v>8000</v>
      </c>
      <c r="C68" s="43" t="s">
        <v>72</v>
      </c>
      <c r="D68" s="44"/>
      <c r="E68" s="45"/>
      <c r="F68" s="12">
        <f>F69</f>
        <v>13.7</v>
      </c>
      <c r="G68" s="27">
        <f>SUM(G69)</f>
        <v>13.7</v>
      </c>
      <c r="H68" s="10">
        <f t="shared" si="0"/>
        <v>100</v>
      </c>
    </row>
    <row r="69" spans="2:8" ht="23.25" customHeight="1">
      <c r="B69" s="25">
        <v>8050</v>
      </c>
      <c r="C69" s="37" t="s">
        <v>73</v>
      </c>
      <c r="D69" s="38"/>
      <c r="E69" s="39"/>
      <c r="F69" s="10">
        <v>13.7</v>
      </c>
      <c r="G69" s="10">
        <v>13.7</v>
      </c>
      <c r="H69" s="10">
        <f t="shared" si="0"/>
        <v>100</v>
      </c>
    </row>
    <row r="70" spans="2:8" ht="23.25" customHeight="1">
      <c r="B70" s="19">
        <v>8600</v>
      </c>
      <c r="C70" s="43" t="s">
        <v>78</v>
      </c>
      <c r="D70" s="44"/>
      <c r="E70" s="45"/>
      <c r="F70" s="12">
        <v>642.2</v>
      </c>
      <c r="G70" s="27">
        <v>500.7</v>
      </c>
      <c r="H70" s="10">
        <f t="shared" si="0"/>
        <v>77.96636561818747</v>
      </c>
    </row>
    <row r="71" spans="2:8" ht="24.75" customHeight="1">
      <c r="B71" s="6">
        <v>900201</v>
      </c>
      <c r="C71" s="69" t="s">
        <v>15</v>
      </c>
      <c r="D71" s="70"/>
      <c r="E71" s="71"/>
      <c r="F71" s="12">
        <f>F11+F13+F15+F56+F62+F66+F67+F68+F70+F14</f>
        <v>107672.79999999997</v>
      </c>
      <c r="G71" s="12">
        <f>G11+G13+G14+G15+G56+G62+G68+G70+G66+G67</f>
        <v>97045.4</v>
      </c>
      <c r="H71" s="12">
        <f t="shared" si="0"/>
        <v>90.1299121040783</v>
      </c>
    </row>
    <row r="72" spans="2:8" ht="24.75" customHeight="1">
      <c r="B72" s="6"/>
      <c r="C72" s="66" t="s">
        <v>1</v>
      </c>
      <c r="D72" s="67"/>
      <c r="E72" s="68"/>
      <c r="F72" s="12">
        <f>SUM(F73:F76)</f>
        <v>3401.2000000000003</v>
      </c>
      <c r="G72" s="12">
        <f>SUM(G73:G76)</f>
        <v>3395.3</v>
      </c>
      <c r="H72" s="12">
        <f t="shared" si="0"/>
        <v>99.82653181230154</v>
      </c>
    </row>
    <row r="73" spans="2:8" ht="24.75" customHeight="1">
      <c r="B73" s="11">
        <v>8370</v>
      </c>
      <c r="C73" s="37" t="s">
        <v>75</v>
      </c>
      <c r="D73" s="38"/>
      <c r="E73" s="39"/>
      <c r="F73" s="10">
        <v>248.3</v>
      </c>
      <c r="G73" s="10">
        <v>248.3</v>
      </c>
      <c r="H73" s="12">
        <f t="shared" si="0"/>
        <v>100</v>
      </c>
    </row>
    <row r="74" spans="2:8" ht="32.25" customHeight="1">
      <c r="B74" s="11">
        <v>8700</v>
      </c>
      <c r="C74" s="37" t="s">
        <v>74</v>
      </c>
      <c r="D74" s="38"/>
      <c r="E74" s="39"/>
      <c r="F74" s="10">
        <v>3037</v>
      </c>
      <c r="G74" s="10">
        <v>3037</v>
      </c>
      <c r="H74" s="12">
        <f t="shared" si="0"/>
        <v>100</v>
      </c>
    </row>
    <row r="75" spans="2:8" ht="33" customHeight="1" hidden="1">
      <c r="B75" s="11"/>
      <c r="C75" s="40"/>
      <c r="D75" s="41"/>
      <c r="E75" s="42"/>
      <c r="F75" s="10"/>
      <c r="G75" s="10"/>
      <c r="H75" s="12" t="e">
        <f t="shared" si="0"/>
        <v>#DIV/0!</v>
      </c>
    </row>
    <row r="76" spans="2:8" ht="33" customHeight="1">
      <c r="B76" s="11">
        <v>8800</v>
      </c>
      <c r="C76" s="40" t="s">
        <v>79</v>
      </c>
      <c r="D76" s="41"/>
      <c r="E76" s="42"/>
      <c r="F76" s="10">
        <v>115.9</v>
      </c>
      <c r="G76" s="10">
        <v>110</v>
      </c>
      <c r="H76" s="12">
        <f t="shared" si="0"/>
        <v>94.90940465918895</v>
      </c>
    </row>
    <row r="77" spans="2:8" ht="30" customHeight="1">
      <c r="B77" s="6">
        <v>900203</v>
      </c>
      <c r="C77" s="43" t="s">
        <v>11</v>
      </c>
      <c r="D77" s="44"/>
      <c r="E77" s="45"/>
      <c r="F77" s="12">
        <f>F71+F72</f>
        <v>111073.99999999997</v>
      </c>
      <c r="G77" s="12">
        <f>G71+G72</f>
        <v>100440.7</v>
      </c>
      <c r="H77" s="12">
        <f t="shared" si="0"/>
        <v>90.42683256207576</v>
      </c>
    </row>
    <row r="78" spans="2:8" ht="58.5" customHeight="1">
      <c r="B78" s="11"/>
      <c r="C78" s="46" t="s">
        <v>10</v>
      </c>
      <c r="D78" s="47"/>
      <c r="E78" s="48"/>
      <c r="F78" s="9" t="s">
        <v>76</v>
      </c>
      <c r="G78" s="9" t="s">
        <v>22</v>
      </c>
      <c r="H78" s="9" t="s">
        <v>12</v>
      </c>
    </row>
    <row r="79" spans="2:8" ht="27" customHeight="1">
      <c r="B79" s="11"/>
      <c r="C79" s="46" t="s">
        <v>0</v>
      </c>
      <c r="D79" s="47"/>
      <c r="E79" s="48"/>
      <c r="F79" s="7"/>
      <c r="G79" s="7"/>
      <c r="H79" s="7"/>
    </row>
    <row r="80" spans="2:8" ht="27" customHeight="1">
      <c r="B80" s="17" t="s">
        <v>25</v>
      </c>
      <c r="C80" s="34" t="s">
        <v>2</v>
      </c>
      <c r="D80" s="35"/>
      <c r="E80" s="36"/>
      <c r="F80" s="7">
        <v>40</v>
      </c>
      <c r="G80" s="7">
        <v>36.3</v>
      </c>
      <c r="H80" s="10">
        <f aca="true" t="shared" si="1" ref="H80:H93">G80/F80*100</f>
        <v>90.75</v>
      </c>
    </row>
    <row r="81" spans="2:8" ht="21.75" customHeight="1">
      <c r="B81" s="5">
        <v>1000</v>
      </c>
      <c r="C81" s="34" t="s">
        <v>3</v>
      </c>
      <c r="D81" s="35"/>
      <c r="E81" s="36"/>
      <c r="F81" s="10">
        <v>10268.5</v>
      </c>
      <c r="G81" s="10">
        <v>5941.2</v>
      </c>
      <c r="H81" s="10">
        <f t="shared" si="1"/>
        <v>57.858499293957244</v>
      </c>
    </row>
    <row r="82" spans="2:8" ht="18" customHeight="1">
      <c r="B82" s="5">
        <v>2000</v>
      </c>
      <c r="C82" s="49" t="s">
        <v>4</v>
      </c>
      <c r="D82" s="50"/>
      <c r="E82" s="51"/>
      <c r="F82" s="10">
        <v>693.4</v>
      </c>
      <c r="G82" s="10">
        <v>479.1</v>
      </c>
      <c r="H82" s="10">
        <f t="shared" si="1"/>
        <v>69.0943178540525</v>
      </c>
    </row>
    <row r="83" spans="2:8" ht="18.75" customHeight="1">
      <c r="B83" s="5">
        <v>3000</v>
      </c>
      <c r="C83" s="49" t="s">
        <v>5</v>
      </c>
      <c r="D83" s="50"/>
      <c r="E83" s="51"/>
      <c r="F83" s="10">
        <v>160</v>
      </c>
      <c r="G83" s="10">
        <v>153.6</v>
      </c>
      <c r="H83" s="10">
        <f t="shared" si="1"/>
        <v>96</v>
      </c>
    </row>
    <row r="84" spans="2:8" ht="17.25" customHeight="1">
      <c r="B84" s="18">
        <v>4000</v>
      </c>
      <c r="C84" s="34" t="s">
        <v>6</v>
      </c>
      <c r="D84" s="35"/>
      <c r="E84" s="36"/>
      <c r="F84" s="10">
        <v>48.5</v>
      </c>
      <c r="G84" s="10">
        <v>40.3</v>
      </c>
      <c r="H84" s="10">
        <f t="shared" si="1"/>
        <v>83.09278350515463</v>
      </c>
    </row>
    <row r="85" spans="2:8" ht="17.25" customHeight="1">
      <c r="B85" s="18">
        <v>5000</v>
      </c>
      <c r="C85" s="34" t="s">
        <v>7</v>
      </c>
      <c r="D85" s="35"/>
      <c r="E85" s="36"/>
      <c r="F85" s="10">
        <v>320</v>
      </c>
      <c r="G85" s="10">
        <v>311.6</v>
      </c>
      <c r="H85" s="10">
        <f t="shared" si="1"/>
        <v>97.37500000000001</v>
      </c>
    </row>
    <row r="86" spans="2:8" ht="17.25" customHeight="1">
      <c r="B86" s="17">
        <v>6300</v>
      </c>
      <c r="C86" s="49" t="s">
        <v>77</v>
      </c>
      <c r="D86" s="50"/>
      <c r="E86" s="51"/>
      <c r="F86" s="10">
        <v>837</v>
      </c>
      <c r="G86" s="10">
        <v>0</v>
      </c>
      <c r="H86" s="10">
        <f t="shared" si="1"/>
        <v>0</v>
      </c>
    </row>
    <row r="87" spans="2:8" ht="17.25" customHeight="1">
      <c r="B87" s="17">
        <v>8600</v>
      </c>
      <c r="C87" s="43" t="s">
        <v>78</v>
      </c>
      <c r="D87" s="44"/>
      <c r="E87" s="45"/>
      <c r="F87" s="10">
        <v>74</v>
      </c>
      <c r="G87" s="10">
        <v>72.6</v>
      </c>
      <c r="H87" s="10">
        <f t="shared" si="1"/>
        <v>98.1081081081081</v>
      </c>
    </row>
    <row r="88" spans="2:8" ht="12.75">
      <c r="B88" s="6">
        <v>900201</v>
      </c>
      <c r="C88" s="49" t="s">
        <v>18</v>
      </c>
      <c r="D88" s="50"/>
      <c r="E88" s="51"/>
      <c r="F88" s="12">
        <f>SUM(F80:F87)</f>
        <v>12441.4</v>
      </c>
      <c r="G88" s="12">
        <f>SUM(G80:G87)</f>
        <v>7034.700000000002</v>
      </c>
      <c r="H88" s="12">
        <f t="shared" si="1"/>
        <v>56.542672046554266</v>
      </c>
    </row>
    <row r="89" spans="2:8" ht="12.75">
      <c r="B89" s="7"/>
      <c r="C89" s="58" t="s">
        <v>1</v>
      </c>
      <c r="D89" s="59"/>
      <c r="E89" s="32"/>
      <c r="F89" s="12">
        <f>SUM(F90:F91)</f>
        <v>1804</v>
      </c>
      <c r="G89" s="12">
        <f>SUM(G90:G91)</f>
        <v>1664</v>
      </c>
      <c r="H89" s="12">
        <f t="shared" si="1"/>
        <v>92.23946784922394</v>
      </c>
    </row>
    <row r="90" spans="2:8" ht="12.75">
      <c r="B90" s="6">
        <v>8370</v>
      </c>
      <c r="C90" s="37" t="s">
        <v>75</v>
      </c>
      <c r="D90" s="38"/>
      <c r="E90" s="39"/>
      <c r="F90" s="10">
        <v>34</v>
      </c>
      <c r="G90" s="10">
        <v>34</v>
      </c>
      <c r="H90" s="10">
        <f t="shared" si="1"/>
        <v>100</v>
      </c>
    </row>
    <row r="91" spans="2:8" ht="24" customHeight="1">
      <c r="B91" s="6">
        <v>8800</v>
      </c>
      <c r="C91" s="37" t="s">
        <v>79</v>
      </c>
      <c r="D91" s="38"/>
      <c r="E91" s="39"/>
      <c r="F91" s="10">
        <v>1770</v>
      </c>
      <c r="G91" s="10">
        <v>1630</v>
      </c>
      <c r="H91" s="10">
        <f t="shared" si="1"/>
        <v>92.09039548022598</v>
      </c>
    </row>
    <row r="92" spans="2:8" ht="12.75">
      <c r="B92" s="6">
        <v>900203</v>
      </c>
      <c r="C92" s="34" t="s">
        <v>16</v>
      </c>
      <c r="D92" s="35"/>
      <c r="E92" s="36"/>
      <c r="F92" s="12">
        <f>F88+F89</f>
        <v>14245.4</v>
      </c>
      <c r="G92" s="12">
        <f>G88+G89</f>
        <v>8698.7</v>
      </c>
      <c r="H92" s="12">
        <f t="shared" si="1"/>
        <v>61.06322040799136</v>
      </c>
    </row>
    <row r="93" spans="2:8" ht="30.75" customHeight="1">
      <c r="B93" s="7"/>
      <c r="C93" s="33" t="s">
        <v>17</v>
      </c>
      <c r="D93" s="30"/>
      <c r="E93" s="31"/>
      <c r="F93" s="13">
        <f>SUM(F77+F92)</f>
        <v>125319.39999999997</v>
      </c>
      <c r="G93" s="13">
        <f>G77+G92</f>
        <v>109139.4</v>
      </c>
      <c r="H93" s="13">
        <f t="shared" si="1"/>
        <v>87.08899021220978</v>
      </c>
    </row>
    <row r="94" spans="2:8" ht="12.75">
      <c r="B94" s="3"/>
      <c r="C94" s="3"/>
      <c r="D94" s="3"/>
      <c r="E94" s="3"/>
      <c r="F94" s="3"/>
      <c r="G94" s="3"/>
      <c r="H94" s="3"/>
    </row>
    <row r="95" spans="2:12" ht="18.75">
      <c r="B95" s="103" t="s">
        <v>19</v>
      </c>
      <c r="C95" s="103"/>
      <c r="D95" s="103"/>
      <c r="E95" s="103"/>
      <c r="F95" s="103"/>
      <c r="G95" s="103"/>
      <c r="H95" s="103" t="s">
        <v>20</v>
      </c>
      <c r="I95" s="1"/>
      <c r="J95" s="1"/>
      <c r="K95" s="1"/>
      <c r="L95" s="1"/>
    </row>
    <row r="96" spans="2:8" ht="12.75">
      <c r="B96" s="3"/>
      <c r="C96" s="3"/>
      <c r="D96" s="3"/>
      <c r="E96" s="3"/>
      <c r="F96" s="3"/>
      <c r="G96" s="3"/>
      <c r="H96" s="3"/>
    </row>
    <row r="97" spans="2:8" ht="12.75">
      <c r="B97" s="3"/>
      <c r="C97" s="3"/>
      <c r="D97" s="3"/>
      <c r="E97" s="3"/>
      <c r="F97" s="3"/>
      <c r="G97" s="3"/>
      <c r="H97" s="3"/>
    </row>
    <row r="98" spans="2:5" ht="18.75">
      <c r="B98" s="1"/>
      <c r="C98" s="1"/>
      <c r="D98" s="1"/>
      <c r="E98" s="1"/>
    </row>
    <row r="99" spans="2:5" ht="18.75">
      <c r="B99" s="1"/>
      <c r="C99" s="1"/>
      <c r="D99" s="1"/>
      <c r="E99" s="1"/>
    </row>
    <row r="100" spans="2:5" ht="18.75">
      <c r="B100" s="1"/>
      <c r="C100" s="1"/>
      <c r="D100" s="1"/>
      <c r="E100" s="1"/>
    </row>
    <row r="101" spans="2:5" ht="18.75">
      <c r="B101" s="1"/>
      <c r="C101" s="1"/>
      <c r="D101" s="1"/>
      <c r="E101" s="1"/>
    </row>
    <row r="102" spans="2:5" ht="18.75">
      <c r="B102" s="1"/>
      <c r="C102" s="1"/>
      <c r="D102" s="1"/>
      <c r="E102" s="1"/>
    </row>
    <row r="103" spans="2:5" ht="18.75">
      <c r="B103" s="1"/>
      <c r="C103" s="1"/>
      <c r="D103" s="1"/>
      <c r="E103" s="1"/>
    </row>
    <row r="104" spans="2:5" ht="18.75">
      <c r="B104" s="1"/>
      <c r="C104" s="1"/>
      <c r="D104" s="1"/>
      <c r="E104" s="1"/>
    </row>
    <row r="105" spans="2:5" ht="18.75">
      <c r="B105" s="1"/>
      <c r="C105" s="1"/>
      <c r="D105" s="1"/>
      <c r="E105" s="1"/>
    </row>
    <row r="106" spans="2:5" ht="18.75">
      <c r="B106" s="1"/>
      <c r="C106" s="1"/>
      <c r="D106" s="1"/>
      <c r="E106" s="1"/>
    </row>
    <row r="107" spans="2:5" ht="18.75">
      <c r="B107" s="1"/>
      <c r="C107" s="1"/>
      <c r="D107" s="1"/>
      <c r="E107" s="1"/>
    </row>
    <row r="108" spans="2:5" ht="18.75">
      <c r="B108" s="1"/>
      <c r="C108" s="1"/>
      <c r="D108" s="1"/>
      <c r="E108" s="1"/>
    </row>
    <row r="109" spans="2:5" ht="18.75">
      <c r="B109" s="1"/>
      <c r="C109" s="1"/>
      <c r="D109" s="1"/>
      <c r="E109" s="1"/>
    </row>
    <row r="110" spans="2:5" ht="18.75">
      <c r="B110" s="1"/>
      <c r="C110" s="1"/>
      <c r="D110" s="1"/>
      <c r="E110" s="1"/>
    </row>
    <row r="111" spans="2:5" ht="18.75">
      <c r="B111" s="1"/>
      <c r="C111" s="1"/>
      <c r="D111" s="1"/>
      <c r="E111" s="1"/>
    </row>
    <row r="112" spans="2:5" ht="18.75">
      <c r="B112" s="1"/>
      <c r="C112" s="1"/>
      <c r="D112" s="1"/>
      <c r="E112" s="1"/>
    </row>
    <row r="113" spans="2:5" ht="18.75">
      <c r="B113" s="1"/>
      <c r="C113" s="1"/>
      <c r="D113" s="1"/>
      <c r="E113" s="1"/>
    </row>
    <row r="114" spans="2:5" ht="18.75">
      <c r="B114" s="1"/>
      <c r="C114" s="1"/>
      <c r="D114" s="1"/>
      <c r="E114" s="1"/>
    </row>
    <row r="115" spans="2:5" ht="18.75">
      <c r="B115" s="1"/>
      <c r="C115" s="1"/>
      <c r="D115" s="1"/>
      <c r="E115" s="1"/>
    </row>
    <row r="116" spans="2:5" ht="18.75">
      <c r="B116" s="1"/>
      <c r="C116" s="1"/>
      <c r="D116" s="1"/>
      <c r="E116" s="1"/>
    </row>
    <row r="117" spans="2:5" ht="18.75">
      <c r="B117" s="1"/>
      <c r="C117" s="1"/>
      <c r="D117" s="1"/>
      <c r="E117" s="1"/>
    </row>
    <row r="118" spans="2:5" ht="18.75">
      <c r="B118" s="1"/>
      <c r="C118" s="1"/>
      <c r="D118" s="1"/>
      <c r="E118" s="1"/>
    </row>
    <row r="119" spans="2:5" ht="18.75">
      <c r="B119" s="1"/>
      <c r="C119" s="1"/>
      <c r="D119" s="1"/>
      <c r="E119" s="1"/>
    </row>
    <row r="120" spans="2:5" ht="18.75">
      <c r="B120" s="1"/>
      <c r="C120" s="1"/>
      <c r="D120" s="1"/>
      <c r="E120" s="1"/>
    </row>
    <row r="121" spans="2:5" ht="18.75">
      <c r="B121" s="1"/>
      <c r="C121" s="1"/>
      <c r="D121" s="1"/>
      <c r="E121" s="1"/>
    </row>
    <row r="122" spans="2:5" ht="18.75">
      <c r="B122" s="1"/>
      <c r="C122" s="1"/>
      <c r="D122" s="1"/>
      <c r="E122" s="1"/>
    </row>
    <row r="123" spans="2:5" ht="18.75">
      <c r="B123" s="1"/>
      <c r="C123" s="1"/>
      <c r="D123" s="1"/>
      <c r="E123" s="1"/>
    </row>
    <row r="124" spans="2:5" ht="18.75">
      <c r="B124" s="1"/>
      <c r="C124" s="1"/>
      <c r="D124" s="1"/>
      <c r="E124" s="1"/>
    </row>
    <row r="125" spans="2:5" ht="18.75">
      <c r="B125" s="1"/>
      <c r="C125" s="1"/>
      <c r="D125" s="1"/>
      <c r="E125" s="1"/>
    </row>
    <row r="126" spans="2:5" ht="18.75">
      <c r="B126" s="1"/>
      <c r="C126" s="1"/>
      <c r="D126" s="1"/>
      <c r="E126" s="1"/>
    </row>
    <row r="127" spans="2:5" ht="18.75">
      <c r="B127" s="1"/>
      <c r="C127" s="1"/>
      <c r="D127" s="1"/>
      <c r="E127" s="1"/>
    </row>
    <row r="128" spans="2:5" ht="18.75">
      <c r="B128" s="1"/>
      <c r="C128" s="1"/>
      <c r="D128" s="1"/>
      <c r="E128" s="1"/>
    </row>
    <row r="129" spans="2:5" ht="18.75">
      <c r="B129" s="1"/>
      <c r="C129" s="1"/>
      <c r="D129" s="1"/>
      <c r="E129" s="1"/>
    </row>
    <row r="130" spans="2:5" ht="18.75">
      <c r="B130" s="1"/>
      <c r="C130" s="1"/>
      <c r="D130" s="1"/>
      <c r="E130" s="1"/>
    </row>
    <row r="131" spans="2:5" ht="18.75">
      <c r="B131" s="1"/>
      <c r="C131" s="1"/>
      <c r="D131" s="1"/>
      <c r="E131" s="1"/>
    </row>
    <row r="132" spans="2:5" ht="18.75">
      <c r="B132" s="1"/>
      <c r="C132" s="1"/>
      <c r="D132" s="1"/>
      <c r="E132" s="1"/>
    </row>
    <row r="133" spans="2:5" ht="18.75">
      <c r="B133" s="1"/>
      <c r="C133" s="1"/>
      <c r="D133" s="1"/>
      <c r="E133" s="1"/>
    </row>
    <row r="134" spans="2:5" ht="18.75">
      <c r="B134" s="1"/>
      <c r="C134" s="1"/>
      <c r="D134" s="1"/>
      <c r="E134" s="1"/>
    </row>
    <row r="135" spans="2:5" ht="18.75">
      <c r="B135" s="1"/>
      <c r="C135" s="1"/>
      <c r="D135" s="1"/>
      <c r="E135" s="1"/>
    </row>
    <row r="136" spans="2:5" ht="18.75">
      <c r="B136" s="1"/>
      <c r="C136" s="1"/>
      <c r="D136" s="1"/>
      <c r="E136" s="1"/>
    </row>
    <row r="137" spans="2:5" ht="18.75">
      <c r="B137" s="1"/>
      <c r="C137" s="1"/>
      <c r="D137" s="1"/>
      <c r="E137" s="1"/>
    </row>
    <row r="138" spans="2:5" ht="18.75">
      <c r="B138" s="1"/>
      <c r="C138" s="1"/>
      <c r="D138" s="1"/>
      <c r="E138" s="1"/>
    </row>
    <row r="139" spans="2:5" ht="18.75">
      <c r="B139" s="1"/>
      <c r="C139" s="1"/>
      <c r="D139" s="1"/>
      <c r="E139" s="1"/>
    </row>
    <row r="140" spans="2:5" ht="18.75">
      <c r="B140" s="1"/>
      <c r="C140" s="1"/>
      <c r="D140" s="1"/>
      <c r="E140" s="1"/>
    </row>
    <row r="141" spans="2:5" ht="18.75">
      <c r="B141" s="1"/>
      <c r="C141" s="1"/>
      <c r="D141" s="1"/>
      <c r="E141" s="1"/>
    </row>
    <row r="142" spans="2:5" ht="18.75">
      <c r="B142" s="1"/>
      <c r="C142" s="1"/>
      <c r="D142" s="1"/>
      <c r="E142" s="1"/>
    </row>
    <row r="143" spans="2:5" ht="18.75">
      <c r="B143" s="1"/>
      <c r="C143" s="1"/>
      <c r="D143" s="1"/>
      <c r="E143" s="1"/>
    </row>
    <row r="144" spans="2:5" ht="18.75">
      <c r="B144" s="1"/>
      <c r="C144" s="1"/>
      <c r="D144" s="1"/>
      <c r="E144" s="1"/>
    </row>
    <row r="145" spans="2:5" ht="18.75">
      <c r="B145" s="1"/>
      <c r="C145" s="1"/>
      <c r="D145" s="1"/>
      <c r="E145" s="1"/>
    </row>
    <row r="146" spans="2:5" ht="18.75">
      <c r="B146" s="1"/>
      <c r="C146" s="1"/>
      <c r="D146" s="1"/>
      <c r="E146" s="1"/>
    </row>
    <row r="147" spans="2:5" ht="18.75">
      <c r="B147" s="1"/>
      <c r="C147" s="1"/>
      <c r="D147" s="1"/>
      <c r="E147" s="1"/>
    </row>
    <row r="148" spans="2:5" ht="18.75">
      <c r="B148" s="1"/>
      <c r="C148" s="1"/>
      <c r="D148" s="1"/>
      <c r="E148" s="1"/>
    </row>
    <row r="149" spans="2:5" ht="18.75">
      <c r="B149" s="1"/>
      <c r="C149" s="1"/>
      <c r="D149" s="1"/>
      <c r="E149" s="1"/>
    </row>
    <row r="150" spans="2:5" ht="18.75">
      <c r="B150" s="1"/>
      <c r="C150" s="1"/>
      <c r="D150" s="1"/>
      <c r="E150" s="1"/>
    </row>
    <row r="151" spans="2:5" ht="18.75">
      <c r="B151" s="1"/>
      <c r="C151" s="1"/>
      <c r="D151" s="1"/>
      <c r="E151" s="1"/>
    </row>
    <row r="152" spans="2:5" ht="18.75">
      <c r="B152" s="1"/>
      <c r="C152" s="1"/>
      <c r="D152" s="1"/>
      <c r="E152" s="1"/>
    </row>
    <row r="153" spans="2:5" ht="18.75">
      <c r="B153" s="1"/>
      <c r="C153" s="1"/>
      <c r="D153" s="1"/>
      <c r="E153" s="1"/>
    </row>
    <row r="154" spans="2:5" ht="18.75">
      <c r="B154" s="1"/>
      <c r="C154" s="1"/>
      <c r="D154" s="1"/>
      <c r="E154" s="1"/>
    </row>
    <row r="155" spans="2:5" ht="18.75">
      <c r="B155" s="1"/>
      <c r="C155" s="1"/>
      <c r="D155" s="1"/>
      <c r="E155" s="1"/>
    </row>
    <row r="156" spans="2:5" ht="18.75">
      <c r="B156" s="1"/>
      <c r="C156" s="1"/>
      <c r="D156" s="1"/>
      <c r="E156" s="1"/>
    </row>
    <row r="157" spans="2:5" ht="18.75">
      <c r="B157" s="1"/>
      <c r="C157" s="1"/>
      <c r="D157" s="1"/>
      <c r="E157" s="1"/>
    </row>
    <row r="158" spans="2:5" ht="18.75">
      <c r="B158" s="1"/>
      <c r="C158" s="1"/>
      <c r="D158" s="1"/>
      <c r="E158" s="1"/>
    </row>
    <row r="159" spans="2:5" ht="18.75">
      <c r="B159" s="1"/>
      <c r="C159" s="1"/>
      <c r="D159" s="1"/>
      <c r="E159" s="1"/>
    </row>
    <row r="160" spans="2:5" ht="18.75">
      <c r="B160" s="1"/>
      <c r="C160" s="1"/>
      <c r="D160" s="1"/>
      <c r="E160" s="1"/>
    </row>
    <row r="161" spans="2:5" ht="18.75">
      <c r="B161" s="1"/>
      <c r="C161" s="1"/>
      <c r="D161" s="1"/>
      <c r="E161" s="1"/>
    </row>
    <row r="162" spans="2:5" ht="18.75">
      <c r="B162" s="1"/>
      <c r="C162" s="1"/>
      <c r="D162" s="1"/>
      <c r="E162" s="1"/>
    </row>
    <row r="163" spans="2:5" ht="18.75">
      <c r="B163" s="1"/>
      <c r="C163" s="1"/>
      <c r="D163" s="1"/>
      <c r="E163" s="1"/>
    </row>
    <row r="164" spans="2:5" ht="18.75">
      <c r="B164" s="1"/>
      <c r="C164" s="1"/>
      <c r="D164" s="1"/>
      <c r="E164" s="1"/>
    </row>
    <row r="165" spans="2:5" ht="18.75">
      <c r="B165" s="1"/>
      <c r="C165" s="1"/>
      <c r="D165" s="1"/>
      <c r="E165" s="1"/>
    </row>
    <row r="166" spans="2:5" ht="18.75">
      <c r="B166" s="1"/>
      <c r="C166" s="1"/>
      <c r="D166" s="1"/>
      <c r="E166" s="1"/>
    </row>
    <row r="167" spans="2:5" ht="18.75">
      <c r="B167" s="1"/>
      <c r="C167" s="1"/>
      <c r="D167" s="1"/>
      <c r="E167" s="1"/>
    </row>
    <row r="168" spans="2:5" ht="18.75">
      <c r="B168" s="1"/>
      <c r="C168" s="1"/>
      <c r="D168" s="1"/>
      <c r="E168" s="1"/>
    </row>
    <row r="169" spans="2:5" ht="18.75">
      <c r="B169" s="1"/>
      <c r="C169" s="1"/>
      <c r="D169" s="1"/>
      <c r="E169" s="1"/>
    </row>
    <row r="170" spans="2:5" ht="18.75">
      <c r="B170" s="1"/>
      <c r="C170" s="1"/>
      <c r="D170" s="1"/>
      <c r="E170" s="1"/>
    </row>
    <row r="171" spans="2:5" ht="18.75">
      <c r="B171" s="1"/>
      <c r="C171" s="1"/>
      <c r="D171" s="1"/>
      <c r="E171" s="1"/>
    </row>
    <row r="172" spans="2:5" ht="18.75">
      <c r="B172" s="1"/>
      <c r="C172" s="1"/>
      <c r="D172" s="1"/>
      <c r="E172" s="1"/>
    </row>
    <row r="173" spans="2:5" ht="18.75">
      <c r="B173" s="1"/>
      <c r="C173" s="1"/>
      <c r="D173" s="1"/>
      <c r="E173" s="1"/>
    </row>
    <row r="174" spans="2:5" ht="18.75">
      <c r="B174" s="1"/>
      <c r="C174" s="1"/>
      <c r="D174" s="1"/>
      <c r="E174" s="1"/>
    </row>
    <row r="175" spans="2:5" ht="18.75">
      <c r="B175" s="1"/>
      <c r="C175" s="1"/>
      <c r="D175" s="1"/>
      <c r="E175" s="1"/>
    </row>
    <row r="176" spans="2:5" ht="18.75">
      <c r="B176" s="1"/>
      <c r="C176" s="1"/>
      <c r="D176" s="1"/>
      <c r="E176" s="1"/>
    </row>
    <row r="177" spans="2:5" ht="18.75">
      <c r="B177" s="1"/>
      <c r="C177" s="1"/>
      <c r="D177" s="1"/>
      <c r="E177" s="1"/>
    </row>
    <row r="178" spans="2:5" ht="18.75">
      <c r="B178" s="1"/>
      <c r="C178" s="1"/>
      <c r="D178" s="1"/>
      <c r="E178" s="1"/>
    </row>
    <row r="179" spans="2:5" ht="18.75">
      <c r="B179" s="1"/>
      <c r="C179" s="1"/>
      <c r="D179" s="1"/>
      <c r="E179" s="1"/>
    </row>
    <row r="180" spans="2:5" ht="18.75">
      <c r="B180" s="1"/>
      <c r="C180" s="1"/>
      <c r="D180" s="1"/>
      <c r="E180" s="1"/>
    </row>
    <row r="181" spans="2:5" ht="18.75">
      <c r="B181" s="1"/>
      <c r="C181" s="1"/>
      <c r="D181" s="1"/>
      <c r="E181" s="1"/>
    </row>
    <row r="182" spans="2:5" ht="18.75">
      <c r="B182" s="1"/>
      <c r="C182" s="1"/>
      <c r="D182" s="1"/>
      <c r="E182" s="1"/>
    </row>
    <row r="183" spans="2:5" ht="18.75">
      <c r="B183" s="1"/>
      <c r="C183" s="1"/>
      <c r="D183" s="1"/>
      <c r="E183" s="1"/>
    </row>
    <row r="184" spans="2:5" ht="18.75">
      <c r="B184" s="1"/>
      <c r="C184" s="1"/>
      <c r="D184" s="1"/>
      <c r="E184" s="1"/>
    </row>
    <row r="185" spans="2:5" ht="18.75">
      <c r="B185" s="1"/>
      <c r="C185" s="1"/>
      <c r="D185" s="1"/>
      <c r="E185" s="1"/>
    </row>
    <row r="186" spans="2:5" ht="18.75">
      <c r="B186" s="1"/>
      <c r="C186" s="1"/>
      <c r="D186" s="1"/>
      <c r="E186" s="1"/>
    </row>
    <row r="187" spans="2:5" ht="18.75">
      <c r="B187" s="1"/>
      <c r="C187" s="1"/>
      <c r="D187" s="1"/>
      <c r="E187" s="1"/>
    </row>
    <row r="188" spans="2:5" ht="18.75">
      <c r="B188" s="1"/>
      <c r="C188" s="1"/>
      <c r="D188" s="1"/>
      <c r="E188" s="1"/>
    </row>
    <row r="189" spans="2:5" ht="18.75">
      <c r="B189" s="1"/>
      <c r="C189" s="1"/>
      <c r="D189" s="1"/>
      <c r="E189" s="1"/>
    </row>
    <row r="190" spans="2:5" ht="18.75">
      <c r="B190" s="1"/>
      <c r="C190" s="1"/>
      <c r="D190" s="1"/>
      <c r="E190" s="1"/>
    </row>
    <row r="191" spans="2:5" ht="18.75">
      <c r="B191" s="1"/>
      <c r="C191" s="1"/>
      <c r="D191" s="1"/>
      <c r="E191" s="1"/>
    </row>
    <row r="192" spans="2:5" ht="18.75">
      <c r="B192" s="1"/>
      <c r="C192" s="1"/>
      <c r="D192" s="1"/>
      <c r="E192" s="1"/>
    </row>
    <row r="193" spans="2:5" ht="18.75">
      <c r="B193" s="1"/>
      <c r="C193" s="1"/>
      <c r="D193" s="1"/>
      <c r="E193" s="1"/>
    </row>
    <row r="194" spans="2:5" ht="18.75">
      <c r="B194" s="1"/>
      <c r="C194" s="1"/>
      <c r="D194" s="1"/>
      <c r="E194" s="1"/>
    </row>
    <row r="195" spans="2:5" ht="18.75">
      <c r="B195" s="1"/>
      <c r="C195" s="1"/>
      <c r="D195" s="1"/>
      <c r="E195" s="1"/>
    </row>
    <row r="196" spans="2:5" ht="18.75">
      <c r="B196" s="1"/>
      <c r="C196" s="1"/>
      <c r="D196" s="1"/>
      <c r="E196" s="1"/>
    </row>
    <row r="197" spans="2:5" ht="18.75">
      <c r="B197" s="1"/>
      <c r="C197" s="1"/>
      <c r="D197" s="1"/>
      <c r="E197" s="1"/>
    </row>
    <row r="198" spans="2:5" ht="18.75">
      <c r="B198" s="1"/>
      <c r="C198" s="1"/>
      <c r="D198" s="1"/>
      <c r="E198" s="1"/>
    </row>
    <row r="199" spans="2:5" ht="18.75">
      <c r="B199" s="1"/>
      <c r="C199" s="1"/>
      <c r="D199" s="1"/>
      <c r="E199" s="1"/>
    </row>
    <row r="200" spans="2:5" ht="18.75">
      <c r="B200" s="1"/>
      <c r="C200" s="1"/>
      <c r="D200" s="1"/>
      <c r="E200" s="1"/>
    </row>
    <row r="201" spans="2:5" ht="18.75">
      <c r="B201" s="1"/>
      <c r="C201" s="1"/>
      <c r="D201" s="1"/>
      <c r="E201" s="1"/>
    </row>
    <row r="202" spans="2:5" ht="18.75">
      <c r="B202" s="1"/>
      <c r="C202" s="1"/>
      <c r="D202" s="1"/>
      <c r="E202" s="1"/>
    </row>
    <row r="203" spans="2:5" ht="18.75">
      <c r="B203" s="1"/>
      <c r="C203" s="1"/>
      <c r="D203" s="1"/>
      <c r="E203" s="1"/>
    </row>
    <row r="204" spans="2:5" ht="18.75">
      <c r="B204" s="1"/>
      <c r="C204" s="1"/>
      <c r="D204" s="1"/>
      <c r="E204" s="1"/>
    </row>
    <row r="205" spans="2:5" ht="18.75">
      <c r="B205" s="1"/>
      <c r="C205" s="1"/>
      <c r="D205" s="1"/>
      <c r="E205" s="1"/>
    </row>
    <row r="206" spans="2:5" ht="18.75">
      <c r="B206" s="1"/>
      <c r="C206" s="1"/>
      <c r="D206" s="1"/>
      <c r="E206" s="1"/>
    </row>
    <row r="207" spans="2:5" ht="18.75">
      <c r="B207" s="1"/>
      <c r="C207" s="1"/>
      <c r="D207" s="1"/>
      <c r="E207" s="1"/>
    </row>
    <row r="208" spans="2:5" ht="18.75">
      <c r="B208" s="1"/>
      <c r="C208" s="1"/>
      <c r="D208" s="1"/>
      <c r="E208" s="1"/>
    </row>
    <row r="209" spans="2:5" ht="18.75">
      <c r="B209" s="1"/>
      <c r="C209" s="1"/>
      <c r="D209" s="1"/>
      <c r="E209" s="1"/>
    </row>
    <row r="210" spans="2:5" ht="18.75">
      <c r="B210" s="1"/>
      <c r="C210" s="1"/>
      <c r="D210" s="1"/>
      <c r="E210" s="1"/>
    </row>
    <row r="211" spans="2:5" ht="18.75">
      <c r="B211" s="1"/>
      <c r="C211" s="1"/>
      <c r="D211" s="1"/>
      <c r="E211" s="1"/>
    </row>
    <row r="212" spans="2:5" ht="18.75">
      <c r="B212" s="1"/>
      <c r="C212" s="1"/>
      <c r="D212" s="1"/>
      <c r="E212" s="1"/>
    </row>
    <row r="213" spans="2:5" ht="18.75">
      <c r="B213" s="1"/>
      <c r="C213" s="1"/>
      <c r="D213" s="1"/>
      <c r="E213" s="1"/>
    </row>
    <row r="214" spans="2:5" ht="18.75">
      <c r="B214" s="1"/>
      <c r="C214" s="1"/>
      <c r="D214" s="1"/>
      <c r="E214" s="1"/>
    </row>
    <row r="215" spans="2:5" ht="18.75">
      <c r="B215" s="1"/>
      <c r="C215" s="1"/>
      <c r="D215" s="1"/>
      <c r="E215" s="1"/>
    </row>
    <row r="216" spans="2:5" ht="18.75">
      <c r="B216" s="1"/>
      <c r="C216" s="1"/>
      <c r="D216" s="1"/>
      <c r="E216" s="1"/>
    </row>
    <row r="217" spans="2:5" ht="18.75">
      <c r="B217" s="1"/>
      <c r="C217" s="1"/>
      <c r="D217" s="1"/>
      <c r="E217" s="1"/>
    </row>
    <row r="218" spans="2:5" ht="18.75">
      <c r="B218" s="1"/>
      <c r="C218" s="1"/>
      <c r="D218" s="1"/>
      <c r="E218" s="1"/>
    </row>
    <row r="219" spans="2:5" ht="18.75">
      <c r="B219" s="1"/>
      <c r="C219" s="1"/>
      <c r="D219" s="1"/>
      <c r="E219" s="1"/>
    </row>
    <row r="220" spans="2:5" ht="18.75">
      <c r="B220" s="1"/>
      <c r="C220" s="1"/>
      <c r="D220" s="1"/>
      <c r="E220" s="1"/>
    </row>
  </sheetData>
  <sheetProtection/>
  <mergeCells count="92">
    <mergeCell ref="C33:E33"/>
    <mergeCell ref="C13:E13"/>
    <mergeCell ref="C25:E25"/>
    <mergeCell ref="C15:E15"/>
    <mergeCell ref="C16:E16"/>
    <mergeCell ref="C17:E17"/>
    <mergeCell ref="C18:E18"/>
    <mergeCell ref="C24:E24"/>
    <mergeCell ref="B8:B10"/>
    <mergeCell ref="C78:E78"/>
    <mergeCell ref="C23:E23"/>
    <mergeCell ref="C22:E22"/>
    <mergeCell ref="C19:E19"/>
    <mergeCell ref="C21:E21"/>
    <mergeCell ref="C14:E14"/>
    <mergeCell ref="C8:E10"/>
    <mergeCell ref="C69:E69"/>
    <mergeCell ref="C70:E70"/>
    <mergeCell ref="C11:E11"/>
    <mergeCell ref="C31:E31"/>
    <mergeCell ref="C32:E32"/>
    <mergeCell ref="C29:E29"/>
    <mergeCell ref="C26:E26"/>
    <mergeCell ref="C12:E12"/>
    <mergeCell ref="C30:E30"/>
    <mergeCell ref="C20:E20"/>
    <mergeCell ref="C27:E27"/>
    <mergeCell ref="C28:E28"/>
    <mergeCell ref="C34:E34"/>
    <mergeCell ref="C45:E45"/>
    <mergeCell ref="C38:E38"/>
    <mergeCell ref="C40:E40"/>
    <mergeCell ref="C35:E35"/>
    <mergeCell ref="C39:E39"/>
    <mergeCell ref="C51:E51"/>
    <mergeCell ref="C52:E52"/>
    <mergeCell ref="C72:E72"/>
    <mergeCell ref="C71:E71"/>
    <mergeCell ref="C58:E58"/>
    <mergeCell ref="C59:E59"/>
    <mergeCell ref="C53:E53"/>
    <mergeCell ref="C54:E54"/>
    <mergeCell ref="C55:E55"/>
    <mergeCell ref="C56:E56"/>
    <mergeCell ref="C41:E41"/>
    <mergeCell ref="C49:E49"/>
    <mergeCell ref="C47:E47"/>
    <mergeCell ref="C46:E46"/>
    <mergeCell ref="C42:E42"/>
    <mergeCell ref="C92:E92"/>
    <mergeCell ref="C86:E86"/>
    <mergeCell ref="C89:E89"/>
    <mergeCell ref="C93:E93"/>
    <mergeCell ref="C90:E90"/>
    <mergeCell ref="C88:E88"/>
    <mergeCell ref="C91:E91"/>
    <mergeCell ref="C87:E87"/>
    <mergeCell ref="H26:H27"/>
    <mergeCell ref="B18:B19"/>
    <mergeCell ref="F18:F19"/>
    <mergeCell ref="G18:G19"/>
    <mergeCell ref="H18:H19"/>
    <mergeCell ref="C67:E67"/>
    <mergeCell ref="B26:B27"/>
    <mergeCell ref="F26:F27"/>
    <mergeCell ref="G26:G27"/>
    <mergeCell ref="C50:E50"/>
    <mergeCell ref="C43:E43"/>
    <mergeCell ref="C36:E36"/>
    <mergeCell ref="C37:E37"/>
    <mergeCell ref="C44:E44"/>
    <mergeCell ref="C48:E48"/>
    <mergeCell ref="C82:E82"/>
    <mergeCell ref="C76:E76"/>
    <mergeCell ref="C60:E60"/>
    <mergeCell ref="C61:E61"/>
    <mergeCell ref="C62:E62"/>
    <mergeCell ref="C68:E68"/>
    <mergeCell ref="C63:E63"/>
    <mergeCell ref="C64:E64"/>
    <mergeCell ref="C65:E65"/>
    <mergeCell ref="C66:E66"/>
    <mergeCell ref="C85:E85"/>
    <mergeCell ref="C73:E73"/>
    <mergeCell ref="C75:E75"/>
    <mergeCell ref="C80:E80"/>
    <mergeCell ref="C74:E74"/>
    <mergeCell ref="C77:E77"/>
    <mergeCell ref="C84:E84"/>
    <mergeCell ref="C81:E81"/>
    <mergeCell ref="C79:E79"/>
    <mergeCell ref="C83:E83"/>
  </mergeCells>
  <printOptions/>
  <pageMargins left="0.75" right="0.75" top="1" bottom="1" header="0.5" footer="0.5"/>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 </cp:lastModifiedBy>
  <cp:lastPrinted>2017-08-14T06:08:42Z</cp:lastPrinted>
  <dcterms:created xsi:type="dcterms:W3CDTF">2010-05-04T14:03:20Z</dcterms:created>
  <dcterms:modified xsi:type="dcterms:W3CDTF">2017-08-14T06:10:46Z</dcterms:modified>
  <cp:category/>
  <cp:version/>
  <cp:contentType/>
  <cp:contentStatus/>
</cp:coreProperties>
</file>