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1"/>
  </bookViews>
  <sheets>
    <sheet name="доходи" sheetId="1" r:id="rId1"/>
    <sheet name="Видатки №2" sheetId="2" r:id="rId2"/>
  </sheets>
  <definedNames>
    <definedName name="_xlnm.Print_Area" localSheetId="1">'Видатки №2'!$A$1:$G$91</definedName>
  </definedNames>
  <calcPr fullCalcOnLoad="1"/>
</workbook>
</file>

<file path=xl/sharedStrings.xml><?xml version="1.0" encoding="utf-8"?>
<sst xmlns="http://schemas.openxmlformats.org/spreadsheetml/2006/main" count="127" uniqueCount="103">
  <si>
    <t>Спеціальний фонд</t>
  </si>
  <si>
    <t>Офіційні трансферти</t>
  </si>
  <si>
    <t>Державне управління</t>
  </si>
  <si>
    <t>Освіта</t>
  </si>
  <si>
    <t>Охорона здоров'я</t>
  </si>
  <si>
    <t>Соціальний захист та соціальне забезпечення</t>
  </si>
  <si>
    <t>Культура і мистецтво</t>
  </si>
  <si>
    <t>Фізична культура і спорт</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</si>
  <si>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t>
  </si>
  <si>
    <t>Інші культурно-освітні заклади та заходи</t>
  </si>
  <si>
    <t>Видатки</t>
  </si>
  <si>
    <t>Всього видатків загального фонду з трансфертами</t>
  </si>
  <si>
    <t>Відсоток виконання до плану на рік</t>
  </si>
  <si>
    <t>по звіту</t>
  </si>
  <si>
    <t>тис.грн.</t>
  </si>
  <si>
    <t xml:space="preserve"> Разом видатків загального фонду</t>
  </si>
  <si>
    <t>Всього видатків спеціального фонду з трансфертами</t>
  </si>
  <si>
    <t>Всього видатків загального та спеціального фонду з трансфертами</t>
  </si>
  <si>
    <t>Разом видатків спеціального фонду</t>
  </si>
  <si>
    <t>Начальник фінансового управління</t>
  </si>
  <si>
    <t>Л.Л.Маркова</t>
  </si>
  <si>
    <t>План на І квартал 2017 рік</t>
  </si>
  <si>
    <t>Фактичне виконання за І квартал 2017 року</t>
  </si>
  <si>
    <t xml:space="preserve">Організаційне, інформаційно-аналітичне та матеріально-технічне забезпечення діяльності обласної ради, районної ради (у разі її створення), міської, селищної, сільської рад </t>
  </si>
  <si>
    <t>О170</t>
  </si>
  <si>
    <t>О100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</si>
  <si>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</si>
  <si>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</si>
  <si>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</si>
  <si>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</si>
  <si>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катастрофи,дружинам(чоловікам) та опікунам (на час опікунства)дітей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</si>
  <si>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</si>
  <si>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</si>
  <si>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</si>
  <si>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</si>
  <si>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ветеранів Державної  кримінально -виконавчої служби, ветеранів служби цивільного захисту та ветеранівДержавної служби спеціального зв"язку та захисту інформації України, звільненим зі служби за віком, хворобою або вислугою років працівників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t>
  </si>
  <si>
    <t>податкової міліції, рядового і начальницького складу кримінально-виконавчої системи, державної пожежної охорони, загиблих та померлих у зв"язку з виконанням службових обов"язків, непрацездатним членам сімей, які перебувають на їх утриманні, на придбання твердого палива</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</si>
  <si>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</si>
  <si>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</si>
  <si>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</si>
  <si>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</si>
  <si>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окремим категоріям громадян з оплати послуг звязку</t>
  </si>
  <si>
    <t>Надання допомоги сім'ям з дітьми, малозабезпеченим  сім’ям, інвалідам з дитинства, дітям-інвалідам та тимчасової допомоги дітям</t>
  </si>
  <si>
    <t>Надання допомогиу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</si>
  <si>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</si>
  <si>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</si>
  <si>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</si>
  <si>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</si>
  <si>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</si>
  <si>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</si>
  <si>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</si>
  <si>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 - інвалідам</t>
  </si>
  <si>
    <t>Пільгове  медичне обслуговування осіб,   які  постраждали  внаслідок Чорнобильської   катастрофи</t>
  </si>
  <si>
    <t>Надання допомоги на догляд за інвалідам І чи ІІ групи внаслідок психічного розладу</t>
  </si>
  <si>
    <t>Видатки на  поховання учасників бойових дій та інвалідів війни</t>
  </si>
  <si>
    <t>Надання соціальних та реабілітаційних полуг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</si>
  <si>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</si>
  <si>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Здійснення  соціальної роботи з вразливими категоріями населення </t>
  </si>
  <si>
    <t>Центри соціальних служб для сімей, дітей та молоді</t>
  </si>
  <si>
    <t xml:space="preserve">Програми і заходи центрів соціальних служб для сім"ї, дітей та молоді </t>
  </si>
  <si>
    <t>Оздоровлення та відпочинок дітей  (крім заходів з  оздоровлення дітей, що здійснюються за рахунок коштів наа оздоровлення громадян, які постраждали внаслідок Чорнобильської катастрофи)</t>
  </si>
  <si>
    <t>Надання соціальних  гарантій інвалідам, фізичним особам, які надають соціальні послуги громадянам похилого віку ,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</si>
  <si>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</si>
  <si>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Встановлення телефонів інвалідам І та ІІ груп</t>
  </si>
  <si>
    <t>Інші видатки на соціальний захист населення</t>
  </si>
  <si>
    <t>Бібліотеки</t>
  </si>
  <si>
    <t>Музеї і виставки</t>
  </si>
  <si>
    <t>Палаци і будинки культури, клуби та інші заклади клубного типу</t>
  </si>
  <si>
    <t>Школи естетичного виховання дітей</t>
  </si>
  <si>
    <t>Фінансова підтримка спортивних споруд, які належать громадським організаціям фізкультурно спортивної спрямованості</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</si>
  <si>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</si>
  <si>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</si>
  <si>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Видатки не віднесені до основних груп</t>
  </si>
  <si>
    <t>Видатки на покриття інших заборгованостей, що виникли у попередні роки</t>
  </si>
  <si>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</si>
  <si>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t>
  </si>
  <si>
    <t>План на 2017 рік</t>
  </si>
  <si>
    <t>Будівництво</t>
  </si>
  <si>
    <t>Інші видатки</t>
  </si>
  <si>
    <t>Інші субвенції</t>
  </si>
  <si>
    <t>Аналіз виконання видаткової частини районного бюджету за І квартал 2017 року</t>
  </si>
  <si>
    <t>Відсоток виконання</t>
  </si>
  <si>
    <t xml:space="preserve">   Аналіз виконання доходної частини районного бюджету за І квартал 2017 року</t>
  </si>
  <si>
    <t>Код</t>
  </si>
  <si>
    <t>Доходи</t>
  </si>
  <si>
    <t>Загальний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</si>
  <si>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</si>
  <si>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</si>
  <si>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</si>
  <si>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</si>
  <si>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Адміністративні збори та платежі, доходи від некомерційного та побічного продажу</t>
  </si>
  <si>
    <t>Інші неподаткові надходження</t>
  </si>
  <si>
    <t>Разом доходів загального фонду</t>
  </si>
  <si>
    <t>Дотації</t>
  </si>
  <si>
    <t>Субвенції</t>
  </si>
  <si>
    <t>Всього доходів загального фонду з трансфертами</t>
  </si>
  <si>
    <t>Власні надходження бюджетних установ</t>
  </si>
  <si>
    <t>Разом доходів спеціального фонду</t>
  </si>
  <si>
    <t>Всього доходів загального та спеціального фонду</t>
  </si>
  <si>
    <t>Всього доходів спеціального фонду з врахуванням трансфертів</t>
  </si>
  <si>
    <t>Всього доходів загального та спеціального фонду з трансфертами</t>
  </si>
  <si>
    <t xml:space="preserve">Відсоток виконання </t>
  </si>
  <si>
    <t>Податок та збір на доходи фізичних осіб</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</si>
</sst>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s>
  <fonts count="33">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i/>
      <sz val="12"/>
      <name val="Times New Roman"/>
      <family val="1"/>
    </font>
    <font>
      <b/>
      <i/>
      <sz val="12"/>
      <name val="Times New Roman"/>
      <family val="1"/>
    </font>
    <font>
      <sz val="11"/>
      <name val="Times New Roman"/>
      <family val="1"/>
    </font>
    <font>
      <b/>
      <sz val="11"/>
      <name val="Times New Roman"/>
      <family val="1"/>
    </font>
    <font>
      <i/>
      <sz val="11"/>
      <name val="Times New Roman"/>
      <family val="1"/>
    </font>
    <font>
      <b/>
      <i/>
      <sz val="11"/>
      <name val="Times New Roman"/>
      <family val="1"/>
    </font>
    <font>
      <b/>
      <sz val="8"/>
      <name val="Times New Roman"/>
      <family val="1"/>
    </font>
    <font>
      <sz val="8"/>
      <name val="Times New Roman"/>
      <family val="1"/>
    </font>
    <font>
      <b/>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21" borderId="7" applyNumberFormat="0" applyAlignment="0" applyProtection="0"/>
    <xf numFmtId="0" fontId="5" fillId="0" borderId="0" applyNumberFormat="0" applyFill="0" applyBorder="0" applyAlignment="0" applyProtection="0"/>
    <xf numFmtId="0" fontId="11" fillId="22" borderId="0" applyNumberFormat="0" applyBorder="0" applyAlignment="0" applyProtection="0"/>
    <xf numFmtId="0" fontId="3" fillId="0" borderId="0" applyNumberFormat="0" applyFill="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cellStyleXfs>
  <cellXfs count="150">
    <xf numFmtId="0" fontId="0" fillId="0" borderId="0" xfId="0" applyAlignment="1">
      <alignment/>
    </xf>
    <xf numFmtId="0" fontId="4" fillId="0" borderId="0" xfId="0" applyFont="1" applyAlignment="1">
      <alignment/>
    </xf>
    <xf numFmtId="0" fontId="22" fillId="0" borderId="0" xfId="0" applyFont="1" applyAlignment="1">
      <alignment/>
    </xf>
    <xf numFmtId="0" fontId="24" fillId="0" borderId="0" xfId="0" applyFont="1" applyAlignment="1">
      <alignment/>
    </xf>
    <xf numFmtId="0" fontId="23" fillId="0" borderId="10" xfId="0" applyFont="1" applyBorder="1" applyAlignment="1">
      <alignment wrapText="1" shrinkToFit="1"/>
    </xf>
    <xf numFmtId="0" fontId="23" fillId="0" borderId="10" xfId="0" applyFont="1" applyBorder="1" applyAlignment="1">
      <alignment wrapText="1"/>
    </xf>
    <xf numFmtId="0" fontId="23" fillId="0" borderId="10" xfId="0" applyFont="1" applyBorder="1" applyAlignment="1">
      <alignment/>
    </xf>
    <xf numFmtId="0" fontId="23" fillId="0" borderId="10" xfId="0" applyFont="1" applyBorder="1" applyAlignment="1">
      <alignment horizontal="center"/>
    </xf>
    <xf numFmtId="172" fontId="23" fillId="0" borderId="10" xfId="0" applyNumberFormat="1" applyFont="1" applyBorder="1" applyAlignment="1">
      <alignment/>
    </xf>
    <xf numFmtId="0" fontId="22" fillId="0" borderId="10" xfId="0" applyFont="1" applyBorder="1" applyAlignment="1">
      <alignment horizontal="center"/>
    </xf>
    <xf numFmtId="172" fontId="22" fillId="0" borderId="10" xfId="0" applyNumberFormat="1" applyFont="1" applyBorder="1" applyAlignment="1">
      <alignment/>
    </xf>
    <xf numFmtId="172" fontId="25" fillId="0" borderId="10" xfId="0" applyNumberFormat="1" applyFont="1" applyBorder="1" applyAlignment="1">
      <alignment/>
    </xf>
    <xf numFmtId="0" fontId="23" fillId="0" borderId="11" xfId="0" applyFont="1" applyBorder="1" applyAlignment="1">
      <alignment horizontal="center"/>
    </xf>
    <xf numFmtId="0" fontId="23" fillId="0" borderId="12" xfId="0" applyFont="1" applyFill="1" applyBorder="1" applyAlignment="1">
      <alignment horizontal="center"/>
    </xf>
    <xf numFmtId="0" fontId="22" fillId="0" borderId="11" xfId="0" applyFont="1" applyBorder="1" applyAlignment="1">
      <alignment horizontal="center"/>
    </xf>
    <xf numFmtId="0" fontId="22" fillId="0" borderId="10" xfId="0" applyFont="1" applyBorder="1" applyAlignment="1">
      <alignment horizontal="left"/>
    </xf>
    <xf numFmtId="0" fontId="22" fillId="0" borderId="10" xfId="0" applyFont="1" applyBorder="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7" fillId="0" borderId="10" xfId="0" applyFont="1" applyBorder="1" applyAlignment="1">
      <alignment horizontal="center"/>
    </xf>
    <xf numFmtId="172" fontId="27" fillId="0" borderId="10" xfId="0" applyNumberFormat="1" applyFont="1" applyBorder="1" applyAlignment="1">
      <alignment horizontal="center"/>
    </xf>
    <xf numFmtId="0" fontId="26" fillId="0" borderId="10" xfId="0" applyFont="1" applyBorder="1" applyAlignment="1">
      <alignment/>
    </xf>
    <xf numFmtId="172" fontId="26" fillId="0" borderId="10" xfId="0" applyNumberFormat="1" applyFont="1" applyBorder="1" applyAlignment="1">
      <alignment horizontal="center"/>
    </xf>
    <xf numFmtId="0" fontId="28" fillId="0" borderId="10" xfId="0" applyFont="1" applyBorder="1" applyAlignment="1">
      <alignment/>
    </xf>
    <xf numFmtId="172" fontId="29" fillId="0" borderId="10" xfId="0" applyNumberFormat="1" applyFont="1" applyBorder="1" applyAlignment="1">
      <alignment horizontal="center"/>
    </xf>
    <xf numFmtId="0" fontId="30" fillId="0" borderId="10" xfId="0" applyFont="1" applyBorder="1" applyAlignment="1">
      <alignment horizontal="center"/>
    </xf>
    <xf numFmtId="0" fontId="30" fillId="0" borderId="10" xfId="0" applyFont="1" applyBorder="1" applyAlignment="1">
      <alignment/>
    </xf>
    <xf numFmtId="0" fontId="31" fillId="0" borderId="10" xfId="0" applyFont="1" applyBorder="1" applyAlignment="1">
      <alignment/>
    </xf>
    <xf numFmtId="172" fontId="26" fillId="0" borderId="10" xfId="0" applyNumberFormat="1" applyFont="1" applyBorder="1" applyAlignment="1">
      <alignment horizontal="left" wrapText="1"/>
    </xf>
    <xf numFmtId="172" fontId="29" fillId="0" borderId="13" xfId="0" applyNumberFormat="1" applyFont="1" applyBorder="1" applyAlignment="1">
      <alignment horizontal="center"/>
    </xf>
    <xf numFmtId="0" fontId="29" fillId="0" borderId="11" xfId="0" applyFont="1" applyBorder="1" applyAlignment="1">
      <alignment horizontal="left" wrapText="1"/>
    </xf>
    <xf numFmtId="0" fontId="29" fillId="0" borderId="14" xfId="0" applyFont="1" applyBorder="1" applyAlignment="1">
      <alignment horizontal="left" wrapText="1"/>
    </xf>
    <xf numFmtId="0" fontId="29" fillId="0" borderId="13" xfId="0" applyFont="1" applyBorder="1" applyAlignment="1">
      <alignment horizontal="left" wrapText="1"/>
    </xf>
    <xf numFmtId="172" fontId="29" fillId="0" borderId="11" xfId="0" applyNumberFormat="1" applyFont="1" applyBorder="1" applyAlignment="1">
      <alignment horizontal="center"/>
    </xf>
    <xf numFmtId="0" fontId="29" fillId="0" borderId="13" xfId="0" applyFont="1" applyBorder="1" applyAlignment="1">
      <alignment horizontal="center"/>
    </xf>
    <xf numFmtId="172" fontId="26" fillId="0" borderId="11" xfId="0" applyNumberFormat="1" applyFont="1" applyBorder="1" applyAlignment="1">
      <alignment horizontal="center"/>
    </xf>
    <xf numFmtId="172" fontId="26" fillId="0" borderId="13" xfId="0" applyNumberFormat="1" applyFont="1" applyBorder="1" applyAlignment="1">
      <alignment horizontal="center"/>
    </xf>
    <xf numFmtId="172" fontId="27" fillId="0" borderId="11" xfId="0" applyNumberFormat="1" applyFont="1" applyBorder="1" applyAlignment="1">
      <alignment horizontal="center"/>
    </xf>
    <xf numFmtId="0" fontId="27" fillId="0" borderId="13" xfId="0" applyFont="1" applyBorder="1" applyAlignment="1">
      <alignment horizontal="center"/>
    </xf>
    <xf numFmtId="0" fontId="26" fillId="0" borderId="13" xfId="0" applyFont="1" applyBorder="1" applyAlignment="1">
      <alignment horizontal="center"/>
    </xf>
    <xf numFmtId="0" fontId="26" fillId="0" borderId="11" xfId="0" applyFont="1" applyBorder="1" applyAlignment="1">
      <alignment horizontal="center"/>
    </xf>
    <xf numFmtId="172" fontId="27" fillId="0" borderId="13" xfId="0" applyNumberFormat="1" applyFont="1" applyBorder="1" applyAlignment="1">
      <alignment horizontal="center"/>
    </xf>
    <xf numFmtId="0" fontId="29" fillId="0" borderId="11" xfId="0" applyFont="1" applyBorder="1" applyAlignment="1">
      <alignment horizontal="center" wrapText="1"/>
    </xf>
    <xf numFmtId="0" fontId="29" fillId="0" borderId="14" xfId="0" applyFont="1" applyBorder="1" applyAlignment="1">
      <alignment horizontal="center" wrapText="1"/>
    </xf>
    <xf numFmtId="0" fontId="29" fillId="0" borderId="13" xfId="0" applyFont="1" applyBorder="1" applyAlignment="1">
      <alignment horizontal="center" wrapText="1"/>
    </xf>
    <xf numFmtId="0" fontId="26" fillId="0" borderId="11" xfId="0" applyFont="1" applyBorder="1" applyAlignment="1">
      <alignment horizontal="left" wrapText="1"/>
    </xf>
    <xf numFmtId="0" fontId="26" fillId="0" borderId="14" xfId="0" applyFont="1" applyBorder="1" applyAlignment="1">
      <alignment horizontal="left" wrapText="1"/>
    </xf>
    <xf numFmtId="0" fontId="26" fillId="0" borderId="13" xfId="0" applyFont="1" applyBorder="1" applyAlignment="1">
      <alignment horizontal="left" wrapText="1"/>
    </xf>
    <xf numFmtId="0" fontId="27" fillId="0" borderId="11" xfId="0" applyFont="1" applyBorder="1" applyAlignment="1">
      <alignment horizontal="center" wrapText="1"/>
    </xf>
    <xf numFmtId="0" fontId="27" fillId="0" borderId="14" xfId="0" applyFont="1" applyBorder="1" applyAlignment="1">
      <alignment horizontal="center" wrapText="1"/>
    </xf>
    <xf numFmtId="0" fontId="27" fillId="0" borderId="13" xfId="0" applyFont="1" applyBorder="1" applyAlignment="1">
      <alignment horizontal="center" wrapText="1"/>
    </xf>
    <xf numFmtId="0" fontId="26" fillId="0" borderId="15" xfId="0" applyFont="1" applyBorder="1" applyAlignment="1">
      <alignment horizontal="left" wrapText="1"/>
    </xf>
    <xf numFmtId="0" fontId="26" fillId="0" borderId="12" xfId="0" applyFont="1" applyBorder="1" applyAlignment="1">
      <alignment horizontal="left" wrapText="1"/>
    </xf>
    <xf numFmtId="0" fontId="26" fillId="0" borderId="16" xfId="0" applyFont="1" applyBorder="1" applyAlignment="1">
      <alignment horizontal="left" wrapText="1"/>
    </xf>
    <xf numFmtId="0" fontId="27" fillId="0" borderId="11" xfId="0" applyFont="1" applyBorder="1" applyAlignment="1">
      <alignment horizontal="center"/>
    </xf>
    <xf numFmtId="0" fontId="27" fillId="0" borderId="14" xfId="0" applyFont="1" applyBorder="1" applyAlignment="1">
      <alignment horizontal="center"/>
    </xf>
    <xf numFmtId="0" fontId="27" fillId="0" borderId="10" xfId="0" applyFont="1" applyBorder="1" applyAlignment="1">
      <alignment horizontal="left"/>
    </xf>
    <xf numFmtId="0" fontId="26" fillId="0" borderId="11" xfId="0" applyFont="1" applyBorder="1" applyAlignment="1">
      <alignment horizontal="left"/>
    </xf>
    <xf numFmtId="0" fontId="26" fillId="0" borderId="14" xfId="0" applyFont="1" applyBorder="1" applyAlignment="1">
      <alignment horizontal="left"/>
    </xf>
    <xf numFmtId="0" fontId="26" fillId="0" borderId="13" xfId="0" applyFont="1" applyBorder="1" applyAlignment="1">
      <alignment horizontal="left"/>
    </xf>
    <xf numFmtId="0" fontId="30" fillId="0" borderId="10" xfId="0" applyFont="1" applyBorder="1" applyAlignment="1">
      <alignment horizontal="center"/>
    </xf>
    <xf numFmtId="0" fontId="27" fillId="0" borderId="17" xfId="0" applyFont="1" applyBorder="1" applyAlignment="1">
      <alignment horizontal="center" wrapText="1"/>
    </xf>
    <xf numFmtId="0" fontId="27" fillId="0" borderId="18" xfId="0" applyFont="1" applyBorder="1" applyAlignment="1">
      <alignment horizontal="center" wrapText="1"/>
    </xf>
    <xf numFmtId="0" fontId="27" fillId="0" borderId="19" xfId="0" applyFont="1" applyBorder="1" applyAlignment="1">
      <alignment horizontal="center" wrapText="1"/>
    </xf>
    <xf numFmtId="0" fontId="27" fillId="0" borderId="20" xfId="0" applyFont="1" applyBorder="1" applyAlignment="1">
      <alignment horizontal="center" wrapText="1"/>
    </xf>
    <xf numFmtId="0" fontId="27" fillId="0" borderId="0" xfId="0" applyFont="1" applyBorder="1" applyAlignment="1">
      <alignment horizontal="center" wrapText="1"/>
    </xf>
    <xf numFmtId="0" fontId="27" fillId="0" borderId="21" xfId="0" applyFont="1" applyBorder="1" applyAlignment="1">
      <alignment horizontal="center" wrapText="1"/>
    </xf>
    <xf numFmtId="0" fontId="27" fillId="0" borderId="22" xfId="0" applyFont="1" applyBorder="1" applyAlignment="1">
      <alignment horizontal="center" wrapText="1"/>
    </xf>
    <xf numFmtId="0" fontId="27" fillId="0" borderId="23" xfId="0" applyFont="1" applyBorder="1" applyAlignment="1">
      <alignment horizontal="center" wrapText="1"/>
    </xf>
    <xf numFmtId="0" fontId="27" fillId="0" borderId="24" xfId="0" applyFont="1" applyBorder="1" applyAlignment="1">
      <alignment horizontal="center" wrapText="1"/>
    </xf>
    <xf numFmtId="0" fontId="26" fillId="0" borderId="17" xfId="0" applyFont="1" applyBorder="1" applyAlignment="1">
      <alignment horizontal="left" wrapText="1"/>
    </xf>
    <xf numFmtId="0" fontId="26" fillId="0" borderId="19" xfId="0" applyFont="1" applyBorder="1" applyAlignment="1">
      <alignment horizontal="left" wrapText="1"/>
    </xf>
    <xf numFmtId="0" fontId="26" fillId="0" borderId="20" xfId="0" applyFont="1" applyBorder="1" applyAlignment="1">
      <alignment horizontal="left" wrapText="1"/>
    </xf>
    <xf numFmtId="0" fontId="26" fillId="0" borderId="21" xfId="0" applyFont="1" applyBorder="1" applyAlignment="1">
      <alignment horizontal="left" wrapText="1"/>
    </xf>
    <xf numFmtId="0" fontId="26" fillId="0" borderId="22" xfId="0" applyFont="1" applyBorder="1" applyAlignment="1">
      <alignment horizontal="left" wrapText="1"/>
    </xf>
    <xf numFmtId="0" fontId="26" fillId="0" borderId="24" xfId="0" applyFont="1" applyBorder="1" applyAlignment="1">
      <alignment horizontal="left" wrapText="1"/>
    </xf>
    <xf numFmtId="0" fontId="27" fillId="0" borderId="11" xfId="0" applyFont="1" applyBorder="1" applyAlignment="1">
      <alignment horizontal="left" wrapText="1"/>
    </xf>
    <xf numFmtId="0" fontId="27" fillId="0" borderId="14" xfId="0" applyFont="1" applyBorder="1" applyAlignment="1">
      <alignment horizontal="left" wrapText="1"/>
    </xf>
    <xf numFmtId="0" fontId="27" fillId="0" borderId="13" xfId="0" applyFont="1" applyBorder="1" applyAlignment="1">
      <alignment horizontal="left" wrapText="1"/>
    </xf>
    <xf numFmtId="172" fontId="26" fillId="0" borderId="11" xfId="0" applyNumberFormat="1" applyFont="1" applyBorder="1" applyAlignment="1">
      <alignment horizontal="center" wrapText="1"/>
    </xf>
    <xf numFmtId="172" fontId="26" fillId="0" borderId="13" xfId="0" applyNumberFormat="1" applyFont="1" applyBorder="1" applyAlignment="1">
      <alignment horizontal="center" wrapText="1"/>
    </xf>
    <xf numFmtId="0" fontId="26" fillId="0" borderId="13" xfId="0" applyFont="1" applyBorder="1" applyAlignment="1">
      <alignment horizontal="center" wrapText="1"/>
    </xf>
    <xf numFmtId="0" fontId="22" fillId="0" borderId="11" xfId="0" applyFont="1" applyBorder="1" applyAlignment="1">
      <alignment horizontal="left" wrapText="1"/>
    </xf>
    <xf numFmtId="0" fontId="22" fillId="0" borderId="14" xfId="0" applyFont="1" applyBorder="1" applyAlignment="1">
      <alignment horizontal="left" wrapText="1"/>
    </xf>
    <xf numFmtId="0" fontId="22" fillId="0" borderId="13" xfId="0" applyFont="1" applyBorder="1" applyAlignment="1">
      <alignment horizontal="left" wrapText="1"/>
    </xf>
    <xf numFmtId="0" fontId="23" fillId="0" borderId="11" xfId="0" applyFont="1" applyBorder="1" applyAlignment="1">
      <alignment horizontal="left" wrapText="1"/>
    </xf>
    <xf numFmtId="0" fontId="23" fillId="0" borderId="14" xfId="0" applyFont="1" applyBorder="1" applyAlignment="1">
      <alignment horizontal="left" wrapText="1"/>
    </xf>
    <xf numFmtId="0" fontId="23" fillId="0" borderId="13" xfId="0" applyFont="1" applyBorder="1" applyAlignment="1">
      <alignment horizontal="left" wrapText="1"/>
    </xf>
    <xf numFmtId="0" fontId="23" fillId="0" borderId="11" xfId="0" applyFont="1" applyBorder="1" applyAlignment="1">
      <alignment horizontal="left"/>
    </xf>
    <xf numFmtId="0" fontId="23" fillId="0" borderId="14" xfId="0" applyFont="1" applyBorder="1" applyAlignment="1">
      <alignment horizontal="left"/>
    </xf>
    <xf numFmtId="0" fontId="23" fillId="0" borderId="13" xfId="0" applyFont="1" applyBorder="1" applyAlignment="1">
      <alignment horizontal="left"/>
    </xf>
    <xf numFmtId="0" fontId="22" fillId="0" borderId="22" xfId="0" applyFont="1" applyBorder="1" applyAlignment="1">
      <alignment horizontal="left" wrapText="1"/>
    </xf>
    <xf numFmtId="0" fontId="22" fillId="0" borderId="23" xfId="0" applyFont="1" applyBorder="1" applyAlignment="1">
      <alignment horizontal="left" wrapText="1"/>
    </xf>
    <xf numFmtId="0" fontId="22" fillId="0" borderId="24" xfId="0" applyFont="1" applyBorder="1" applyAlignment="1">
      <alignment horizontal="left" wrapText="1"/>
    </xf>
    <xf numFmtId="0" fontId="22" fillId="24" borderId="17" xfId="0" applyFont="1" applyFill="1" applyBorder="1" applyAlignment="1">
      <alignment horizontal="left" wrapText="1" shrinkToFit="1" readingOrder="1"/>
    </xf>
    <xf numFmtId="0" fontId="22" fillId="0" borderId="18" xfId="0" applyFont="1" applyBorder="1" applyAlignment="1">
      <alignment/>
    </xf>
    <xf numFmtId="0" fontId="22" fillId="0" borderId="19" xfId="0" applyFont="1" applyBorder="1" applyAlignment="1">
      <alignment/>
    </xf>
    <xf numFmtId="0" fontId="23" fillId="0" borderId="15" xfId="0" applyFont="1" applyBorder="1" applyAlignment="1">
      <alignment horizontal="left" wrapText="1"/>
    </xf>
    <xf numFmtId="0" fontId="23" fillId="0" borderId="12" xfId="0" applyFont="1" applyBorder="1" applyAlignment="1">
      <alignment horizontal="left" wrapText="1"/>
    </xf>
    <xf numFmtId="0" fontId="23" fillId="0" borderId="16" xfId="0" applyFont="1" applyBorder="1" applyAlignment="1">
      <alignment horizontal="left" wrapText="1"/>
    </xf>
    <xf numFmtId="0" fontId="23" fillId="0" borderId="11" xfId="0" applyFont="1" applyBorder="1" applyAlignment="1">
      <alignment horizontal="center" wrapText="1"/>
    </xf>
    <xf numFmtId="0" fontId="23" fillId="0" borderId="14" xfId="0" applyFont="1" applyBorder="1" applyAlignment="1">
      <alignment horizontal="center" wrapText="1"/>
    </xf>
    <xf numFmtId="0" fontId="23" fillId="0" borderId="13" xfId="0" applyFont="1" applyBorder="1" applyAlignment="1">
      <alignment horizontal="center" wrapText="1"/>
    </xf>
    <xf numFmtId="0" fontId="22" fillId="24" borderId="11" xfId="0" applyFont="1" applyFill="1" applyBorder="1" applyAlignment="1">
      <alignment horizontal="left" vertical="center" wrapText="1" shrinkToFit="1" readingOrder="1"/>
    </xf>
    <xf numFmtId="0" fontId="22" fillId="24" borderId="14" xfId="0" applyFont="1" applyFill="1" applyBorder="1" applyAlignment="1">
      <alignment horizontal="left" vertical="center" wrapText="1" shrinkToFit="1" readingOrder="1"/>
    </xf>
    <xf numFmtId="0" fontId="22" fillId="24" borderId="13" xfId="0" applyFont="1" applyFill="1" applyBorder="1" applyAlignment="1">
      <alignment horizontal="left" vertical="center" wrapText="1" shrinkToFit="1" readingOrder="1"/>
    </xf>
    <xf numFmtId="0" fontId="22" fillId="0" borderId="22" xfId="0" applyNumberFormat="1" applyFont="1" applyBorder="1" applyAlignment="1">
      <alignment horizontal="left" vertical="top" wrapText="1" readingOrder="1"/>
    </xf>
    <xf numFmtId="0" fontId="22" fillId="0" borderId="23" xfId="0" applyNumberFormat="1" applyFont="1" applyBorder="1" applyAlignment="1">
      <alignment horizontal="left" vertical="top" wrapText="1" readingOrder="1"/>
    </xf>
    <xf numFmtId="0" fontId="22" fillId="0" borderId="24" xfId="0" applyNumberFormat="1" applyFont="1" applyBorder="1" applyAlignment="1">
      <alignment horizontal="left" vertical="top" wrapText="1" readingOrder="1"/>
    </xf>
    <xf numFmtId="0" fontId="23" fillId="0" borderId="10" xfId="0" applyFont="1" applyBorder="1" applyAlignment="1">
      <alignment horizontal="center" wrapText="1"/>
    </xf>
    <xf numFmtId="0" fontId="22" fillId="0" borderId="17" xfId="0" applyFont="1" applyBorder="1" applyAlignment="1">
      <alignment wrapText="1"/>
    </xf>
    <xf numFmtId="0" fontId="22" fillId="0" borderId="18" xfId="0" applyFont="1" applyBorder="1" applyAlignment="1">
      <alignment wrapText="1"/>
    </xf>
    <xf numFmtId="0" fontId="22" fillId="0" borderId="19" xfId="0" applyFont="1" applyBorder="1" applyAlignment="1">
      <alignment wrapText="1"/>
    </xf>
    <xf numFmtId="0" fontId="22" fillId="24" borderId="11" xfId="0" applyFont="1" applyFill="1" applyBorder="1" applyAlignment="1">
      <alignment horizontal="left" wrapText="1"/>
    </xf>
    <xf numFmtId="0" fontId="22" fillId="24" borderId="14" xfId="0" applyFont="1" applyFill="1" applyBorder="1" applyAlignment="1">
      <alignment horizontal="left" wrapText="1"/>
    </xf>
    <xf numFmtId="0" fontId="22" fillId="24" borderId="13" xfId="0" applyFont="1" applyFill="1" applyBorder="1" applyAlignment="1">
      <alignment horizontal="left" wrapText="1"/>
    </xf>
    <xf numFmtId="0" fontId="22" fillId="0" borderId="22" xfId="0" applyNumberFormat="1" applyFont="1" applyBorder="1" applyAlignment="1">
      <alignment vertical="top" wrapText="1"/>
    </xf>
    <xf numFmtId="0" fontId="22" fillId="0" borderId="23" xfId="0" applyNumberFormat="1" applyFont="1" applyBorder="1" applyAlignment="1">
      <alignment vertical="top" wrapText="1"/>
    </xf>
    <xf numFmtId="0" fontId="22" fillId="0" borderId="24" xfId="0" applyNumberFormat="1" applyFont="1" applyBorder="1" applyAlignment="1">
      <alignment vertical="top" wrapText="1"/>
    </xf>
    <xf numFmtId="44" fontId="22" fillId="0" borderId="11" xfId="43" applyFont="1" applyBorder="1" applyAlignment="1">
      <alignment horizontal="left" wrapText="1"/>
    </xf>
    <xf numFmtId="44" fontId="22" fillId="0" borderId="14" xfId="43" applyFont="1" applyBorder="1" applyAlignment="1">
      <alignment horizontal="left" wrapText="1"/>
    </xf>
    <xf numFmtId="44" fontId="22" fillId="0" borderId="13" xfId="43" applyFont="1" applyBorder="1" applyAlignment="1">
      <alignment horizontal="left" wrapText="1"/>
    </xf>
    <xf numFmtId="0" fontId="22" fillId="0" borderId="11" xfId="0" applyFont="1" applyBorder="1" applyAlignment="1">
      <alignment horizontal="left"/>
    </xf>
    <xf numFmtId="0" fontId="22" fillId="0" borderId="14" xfId="0" applyFont="1" applyBorder="1" applyAlignment="1">
      <alignment horizontal="left"/>
    </xf>
    <xf numFmtId="0" fontId="22" fillId="0" borderId="13" xfId="0" applyFont="1" applyBorder="1" applyAlignment="1">
      <alignment horizontal="left"/>
    </xf>
    <xf numFmtId="0" fontId="23" fillId="0" borderId="11" xfId="0" applyFont="1" applyBorder="1" applyAlignment="1">
      <alignment horizontal="center"/>
    </xf>
    <xf numFmtId="0" fontId="23" fillId="0" borderId="14" xfId="0" applyFont="1" applyBorder="1" applyAlignment="1">
      <alignment horizontal="center"/>
    </xf>
    <xf numFmtId="0" fontId="23" fillId="0" borderId="13" xfId="0" applyFont="1" applyBorder="1" applyAlignment="1">
      <alignment horizontal="center"/>
    </xf>
    <xf numFmtId="0" fontId="25" fillId="0" borderId="11" xfId="0" applyFont="1" applyBorder="1" applyAlignment="1">
      <alignment horizontal="left" wrapText="1"/>
    </xf>
    <xf numFmtId="0" fontId="25" fillId="0" borderId="14" xfId="0" applyFont="1" applyBorder="1" applyAlignment="1">
      <alignment horizontal="left" wrapText="1"/>
    </xf>
    <xf numFmtId="0" fontId="25" fillId="0" borderId="13" xfId="0" applyFont="1" applyBorder="1" applyAlignment="1">
      <alignment horizontal="left" wrapText="1"/>
    </xf>
    <xf numFmtId="0" fontId="22" fillId="0" borderId="15" xfId="0" applyFont="1" applyBorder="1" applyAlignment="1">
      <alignment horizontal="center"/>
    </xf>
    <xf numFmtId="0" fontId="22" fillId="0" borderId="16" xfId="0" applyFont="1" applyBorder="1" applyAlignment="1">
      <alignment horizontal="center"/>
    </xf>
    <xf numFmtId="172" fontId="22" fillId="0" borderId="15" xfId="0" applyNumberFormat="1" applyFont="1" applyBorder="1" applyAlignment="1">
      <alignment horizontal="right"/>
    </xf>
    <xf numFmtId="172" fontId="22" fillId="0" borderId="16" xfId="0" applyNumberFormat="1" applyFont="1" applyBorder="1" applyAlignment="1">
      <alignment horizontal="right"/>
    </xf>
    <xf numFmtId="172" fontId="22" fillId="0" borderId="15" xfId="0" applyNumberFormat="1" applyFont="1" applyBorder="1" applyAlignment="1">
      <alignment/>
    </xf>
    <xf numFmtId="172" fontId="22" fillId="0" borderId="16" xfId="0" applyNumberFormat="1" applyFont="1" applyBorder="1" applyAlignment="1">
      <alignment/>
    </xf>
    <xf numFmtId="0" fontId="22" fillId="0" borderId="11" xfId="0" applyFont="1" applyBorder="1" applyAlignment="1">
      <alignment horizontal="center" wrapText="1"/>
    </xf>
    <xf numFmtId="0" fontId="22" fillId="0" borderId="14" xfId="0" applyFont="1" applyBorder="1" applyAlignment="1">
      <alignment horizontal="center" wrapText="1"/>
    </xf>
    <xf numFmtId="0" fontId="22" fillId="0" borderId="13" xfId="0" applyFont="1" applyBorder="1" applyAlignment="1">
      <alignment horizontal="center" wrapText="1"/>
    </xf>
    <xf numFmtId="0" fontId="32" fillId="0" borderId="0" xfId="0" applyFont="1" applyAlignment="1">
      <alignment/>
    </xf>
    <xf numFmtId="0" fontId="24" fillId="0" borderId="10" xfId="0" applyFont="1" applyBorder="1" applyAlignment="1">
      <alignment horizontal="center"/>
    </xf>
    <xf numFmtId="172" fontId="24" fillId="0" borderId="10" xfId="0" applyNumberFormat="1" applyFont="1" applyBorder="1" applyAlignment="1">
      <alignment/>
    </xf>
    <xf numFmtId="0" fontId="22" fillId="0" borderId="11" xfId="0" applyFont="1" applyFill="1" applyBorder="1" applyAlignment="1">
      <alignment horizontal="left" wrapText="1"/>
    </xf>
    <xf numFmtId="0" fontId="22" fillId="0" borderId="14" xfId="0" applyFont="1" applyFill="1" applyBorder="1" applyAlignment="1">
      <alignment horizontal="left" wrapText="1"/>
    </xf>
    <xf numFmtId="0" fontId="22" fillId="0" borderId="13" xfId="0" applyFont="1" applyFill="1" applyBorder="1" applyAlignment="1">
      <alignment horizontal="left" wrapText="1"/>
    </xf>
    <xf numFmtId="0" fontId="22" fillId="0" borderId="11" xfId="0" applyFont="1" applyBorder="1" applyAlignment="1">
      <alignment wrapText="1"/>
    </xf>
    <xf numFmtId="0" fontId="22" fillId="0" borderId="14" xfId="0" applyFont="1" applyBorder="1" applyAlignment="1">
      <alignment wrapText="1"/>
    </xf>
    <xf numFmtId="0" fontId="22" fillId="0" borderId="13"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2"/>
  <sheetViews>
    <sheetView workbookViewId="0" topLeftCell="A4">
      <selection activeCell="B1" sqref="B1"/>
    </sheetView>
  </sheetViews>
  <sheetFormatPr defaultColWidth="9.00390625" defaultRowHeight="12.75"/>
  <cols>
    <col min="1" max="1" width="8.125" style="0" customWidth="1"/>
    <col min="6" max="6" width="5.00390625" style="0" customWidth="1"/>
    <col min="7" max="7" width="1.625" style="0" hidden="1" customWidth="1"/>
    <col min="9" max="9" width="4.125" style="0" customWidth="1"/>
    <col min="11" max="11" width="3.625" style="0" customWidth="1"/>
    <col min="12" max="12" width="9.875" style="0" customWidth="1"/>
  </cols>
  <sheetData>
    <row r="1" spans="1:13" ht="13.5" customHeight="1">
      <c r="A1" s="17"/>
      <c r="B1" s="18" t="s">
        <v>82</v>
      </c>
      <c r="C1" s="18"/>
      <c r="D1" s="18"/>
      <c r="E1" s="18"/>
      <c r="F1" s="18"/>
      <c r="G1" s="18"/>
      <c r="H1" s="18"/>
      <c r="I1" s="18"/>
      <c r="J1" s="18"/>
      <c r="K1" s="18"/>
      <c r="L1" s="17"/>
      <c r="M1" s="1"/>
    </row>
    <row r="2" spans="1:13" ht="13.5" customHeight="1">
      <c r="A2" s="19" t="s">
        <v>13</v>
      </c>
      <c r="B2" s="17"/>
      <c r="C2" s="17"/>
      <c r="D2" s="17"/>
      <c r="E2" s="17"/>
      <c r="F2" s="17"/>
      <c r="G2" s="17"/>
      <c r="H2" s="17"/>
      <c r="I2" s="17"/>
      <c r="J2" s="17"/>
      <c r="K2" s="17"/>
      <c r="L2" s="17"/>
      <c r="M2" s="1"/>
    </row>
    <row r="3" spans="1:13" ht="12.75" customHeight="1">
      <c r="A3" s="17"/>
      <c r="B3" s="17"/>
      <c r="C3" s="17"/>
      <c r="D3" s="17"/>
      <c r="E3" s="17"/>
      <c r="F3" s="17"/>
      <c r="G3" s="17"/>
      <c r="H3" s="17"/>
      <c r="I3" s="17"/>
      <c r="J3" s="17"/>
      <c r="K3" s="17"/>
      <c r="L3" s="19" t="s">
        <v>14</v>
      </c>
      <c r="M3" s="1"/>
    </row>
    <row r="4" spans="1:13" ht="18.75">
      <c r="A4" s="61" t="s">
        <v>83</v>
      </c>
      <c r="B4" s="62" t="s">
        <v>84</v>
      </c>
      <c r="C4" s="63"/>
      <c r="D4" s="63"/>
      <c r="E4" s="63"/>
      <c r="F4" s="63"/>
      <c r="G4" s="64"/>
      <c r="H4" s="71" t="s">
        <v>21</v>
      </c>
      <c r="I4" s="72"/>
      <c r="J4" s="71" t="s">
        <v>22</v>
      </c>
      <c r="K4" s="72"/>
      <c r="L4" s="52" t="s">
        <v>101</v>
      </c>
      <c r="M4" s="1"/>
    </row>
    <row r="5" spans="1:13" ht="18.75">
      <c r="A5" s="61"/>
      <c r="B5" s="65"/>
      <c r="C5" s="66"/>
      <c r="D5" s="66"/>
      <c r="E5" s="66"/>
      <c r="F5" s="66"/>
      <c r="G5" s="67"/>
      <c r="H5" s="73"/>
      <c r="I5" s="74"/>
      <c r="J5" s="73"/>
      <c r="K5" s="74"/>
      <c r="L5" s="53"/>
      <c r="M5" s="1"/>
    </row>
    <row r="6" spans="1:13" ht="18.75">
      <c r="A6" s="61"/>
      <c r="B6" s="65"/>
      <c r="C6" s="66"/>
      <c r="D6" s="66"/>
      <c r="E6" s="66"/>
      <c r="F6" s="66"/>
      <c r="G6" s="67"/>
      <c r="H6" s="73"/>
      <c r="I6" s="74"/>
      <c r="J6" s="73"/>
      <c r="K6" s="74"/>
      <c r="L6" s="53"/>
      <c r="M6" s="1"/>
    </row>
    <row r="7" spans="1:13" ht="5.25" customHeight="1">
      <c r="A7" s="61"/>
      <c r="B7" s="68"/>
      <c r="C7" s="69"/>
      <c r="D7" s="69"/>
      <c r="E7" s="69"/>
      <c r="F7" s="69"/>
      <c r="G7" s="70"/>
      <c r="H7" s="75"/>
      <c r="I7" s="76"/>
      <c r="J7" s="75"/>
      <c r="K7" s="76"/>
      <c r="L7" s="54"/>
      <c r="M7" s="1"/>
    </row>
    <row r="8" spans="1:13" ht="18.75">
      <c r="A8" s="26"/>
      <c r="B8" s="55" t="s">
        <v>85</v>
      </c>
      <c r="C8" s="56"/>
      <c r="D8" s="56"/>
      <c r="E8" s="56"/>
      <c r="F8" s="56"/>
      <c r="G8" s="39"/>
      <c r="H8" s="55"/>
      <c r="I8" s="39"/>
      <c r="J8" s="55"/>
      <c r="K8" s="39"/>
      <c r="L8" s="20"/>
      <c r="M8" s="1"/>
    </row>
    <row r="9" spans="1:13" ht="18.75">
      <c r="A9" s="27">
        <v>10000000</v>
      </c>
      <c r="B9" s="57" t="s">
        <v>86</v>
      </c>
      <c r="C9" s="57"/>
      <c r="D9" s="57"/>
      <c r="E9" s="57"/>
      <c r="F9" s="57"/>
      <c r="G9" s="57"/>
      <c r="H9" s="55">
        <f>H10</f>
        <v>4248.1</v>
      </c>
      <c r="I9" s="39"/>
      <c r="J9" s="38">
        <f>J10</f>
        <v>6076.2</v>
      </c>
      <c r="K9" s="42"/>
      <c r="L9" s="21">
        <f>J9/H9*100</f>
        <v>143.0333560886043</v>
      </c>
      <c r="M9" s="1"/>
    </row>
    <row r="10" spans="1:13" ht="49.5" customHeight="1">
      <c r="A10" s="27">
        <v>11000000</v>
      </c>
      <c r="B10" s="77" t="s">
        <v>87</v>
      </c>
      <c r="C10" s="78"/>
      <c r="D10" s="78"/>
      <c r="E10" s="78"/>
      <c r="F10" s="78"/>
      <c r="G10" s="79"/>
      <c r="H10" s="55">
        <f>SUM(H11:I12)</f>
        <v>4248.1</v>
      </c>
      <c r="I10" s="39"/>
      <c r="J10" s="38">
        <f>SUM(J11:K12)</f>
        <v>6076.2</v>
      </c>
      <c r="K10" s="42"/>
      <c r="L10" s="21">
        <f>J10/H10*100</f>
        <v>143.0333560886043</v>
      </c>
      <c r="M10" s="1"/>
    </row>
    <row r="11" spans="1:13" ht="24" customHeight="1">
      <c r="A11" s="28">
        <v>11010000</v>
      </c>
      <c r="B11" s="58" t="s">
        <v>102</v>
      </c>
      <c r="C11" s="59"/>
      <c r="D11" s="59"/>
      <c r="E11" s="59"/>
      <c r="F11" s="59"/>
      <c r="G11" s="60"/>
      <c r="H11" s="41">
        <v>4248.1</v>
      </c>
      <c r="I11" s="40"/>
      <c r="J11" s="36">
        <v>6070.9</v>
      </c>
      <c r="K11" s="37"/>
      <c r="L11" s="23">
        <f>J11/H11*100</f>
        <v>142.90859443045122</v>
      </c>
      <c r="M11" s="1"/>
    </row>
    <row r="12" spans="1:13" ht="18.75">
      <c r="A12" s="28">
        <v>11020000</v>
      </c>
      <c r="B12" s="46" t="s">
        <v>88</v>
      </c>
      <c r="C12" s="47"/>
      <c r="D12" s="47"/>
      <c r="E12" s="47"/>
      <c r="F12" s="47"/>
      <c r="G12" s="48"/>
      <c r="H12" s="80">
        <v>0</v>
      </c>
      <c r="I12" s="81"/>
      <c r="J12" s="80">
        <v>5.3</v>
      </c>
      <c r="K12" s="82"/>
      <c r="L12" s="23">
        <v>0</v>
      </c>
      <c r="M12" s="1"/>
    </row>
    <row r="13" spans="1:13" ht="18.75">
      <c r="A13" s="27">
        <v>20000000</v>
      </c>
      <c r="B13" s="77" t="s">
        <v>89</v>
      </c>
      <c r="C13" s="78"/>
      <c r="D13" s="78"/>
      <c r="E13" s="78"/>
      <c r="F13" s="78"/>
      <c r="G13" s="79"/>
      <c r="H13" s="55">
        <f>H14+H15</f>
        <v>31.6</v>
      </c>
      <c r="I13" s="39"/>
      <c r="J13" s="55">
        <f>J14+J15</f>
        <v>56.199999999999996</v>
      </c>
      <c r="K13" s="39"/>
      <c r="L13" s="21">
        <f aca="true" t="shared" si="0" ref="L13:L20">J13/H13*100</f>
        <v>177.84810126582275</v>
      </c>
      <c r="M13" s="1"/>
    </row>
    <row r="14" spans="1:13" ht="35.25" customHeight="1">
      <c r="A14" s="28">
        <v>22000000</v>
      </c>
      <c r="B14" s="46" t="s">
        <v>90</v>
      </c>
      <c r="C14" s="47"/>
      <c r="D14" s="47"/>
      <c r="E14" s="47"/>
      <c r="F14" s="47"/>
      <c r="G14" s="48"/>
      <c r="H14" s="36">
        <v>31.5</v>
      </c>
      <c r="I14" s="37"/>
      <c r="J14" s="36">
        <v>51.8</v>
      </c>
      <c r="K14" s="37"/>
      <c r="L14" s="23">
        <f t="shared" si="0"/>
        <v>164.44444444444443</v>
      </c>
      <c r="M14" s="1"/>
    </row>
    <row r="15" spans="1:13" ht="18.75">
      <c r="A15" s="28">
        <v>24000000</v>
      </c>
      <c r="B15" s="46" t="s">
        <v>91</v>
      </c>
      <c r="C15" s="47"/>
      <c r="D15" s="47"/>
      <c r="E15" s="47"/>
      <c r="F15" s="47"/>
      <c r="G15" s="48"/>
      <c r="H15" s="41">
        <v>0.1</v>
      </c>
      <c r="I15" s="40"/>
      <c r="J15" s="36">
        <v>4.4</v>
      </c>
      <c r="K15" s="37"/>
      <c r="L15" s="23">
        <f t="shared" si="0"/>
        <v>4400</v>
      </c>
      <c r="M15" s="1"/>
    </row>
    <row r="16" spans="1:13" ht="18.75">
      <c r="A16" s="28"/>
      <c r="B16" s="49" t="s">
        <v>92</v>
      </c>
      <c r="C16" s="50"/>
      <c r="D16" s="50"/>
      <c r="E16" s="50"/>
      <c r="F16" s="50"/>
      <c r="G16" s="51"/>
      <c r="H16" s="38">
        <f>H9+H13</f>
        <v>4279.700000000001</v>
      </c>
      <c r="I16" s="42"/>
      <c r="J16" s="38">
        <f>J9+J13</f>
        <v>6132.4</v>
      </c>
      <c r="K16" s="42"/>
      <c r="L16" s="21">
        <f t="shared" si="0"/>
        <v>143.29041755263216</v>
      </c>
      <c r="M16" s="1"/>
    </row>
    <row r="17" spans="1:13" ht="18.75">
      <c r="A17" s="27"/>
      <c r="B17" s="49" t="s">
        <v>1</v>
      </c>
      <c r="C17" s="50"/>
      <c r="D17" s="50"/>
      <c r="E17" s="50"/>
      <c r="F17" s="50"/>
      <c r="G17" s="51"/>
      <c r="H17" s="38">
        <f>H18+H19</f>
        <v>36700.2</v>
      </c>
      <c r="I17" s="39"/>
      <c r="J17" s="38">
        <f>J18+J19</f>
        <v>35909.7</v>
      </c>
      <c r="K17" s="39"/>
      <c r="L17" s="21">
        <f t="shared" si="0"/>
        <v>97.8460607844099</v>
      </c>
      <c r="M17" s="1"/>
    </row>
    <row r="18" spans="1:13" ht="18.75">
      <c r="A18" s="28">
        <v>41020000</v>
      </c>
      <c r="B18" s="46" t="s">
        <v>93</v>
      </c>
      <c r="C18" s="47"/>
      <c r="D18" s="47"/>
      <c r="E18" s="47"/>
      <c r="F18" s="47"/>
      <c r="G18" s="48"/>
      <c r="H18" s="36">
        <v>3050.7</v>
      </c>
      <c r="I18" s="40"/>
      <c r="J18" s="36">
        <v>3050.7</v>
      </c>
      <c r="K18" s="40"/>
      <c r="L18" s="23">
        <f t="shared" si="0"/>
        <v>100</v>
      </c>
      <c r="M18" s="1"/>
    </row>
    <row r="19" spans="1:13" ht="20.25" customHeight="1">
      <c r="A19" s="28">
        <v>41030000</v>
      </c>
      <c r="B19" s="46" t="s">
        <v>94</v>
      </c>
      <c r="C19" s="47"/>
      <c r="D19" s="47"/>
      <c r="E19" s="47"/>
      <c r="F19" s="47"/>
      <c r="G19" s="48"/>
      <c r="H19" s="36">
        <v>33649.5</v>
      </c>
      <c r="I19" s="40"/>
      <c r="J19" s="36">
        <v>32859</v>
      </c>
      <c r="K19" s="37"/>
      <c r="L19" s="23">
        <f t="shared" si="0"/>
        <v>97.65078232960371</v>
      </c>
      <c r="M19" s="1"/>
    </row>
    <row r="20" spans="1:13" ht="36.75" customHeight="1">
      <c r="A20" s="28"/>
      <c r="B20" s="77" t="s">
        <v>95</v>
      </c>
      <c r="C20" s="78"/>
      <c r="D20" s="78"/>
      <c r="E20" s="78"/>
      <c r="F20" s="78"/>
      <c r="G20" s="79"/>
      <c r="H20" s="38">
        <f>H16+H17</f>
        <v>40979.899999999994</v>
      </c>
      <c r="I20" s="42"/>
      <c r="J20" s="38">
        <f>J16+J17</f>
        <v>42042.1</v>
      </c>
      <c r="K20" s="42"/>
      <c r="L20" s="21">
        <f t="shared" si="0"/>
        <v>102.59200242069895</v>
      </c>
      <c r="M20" s="1"/>
    </row>
    <row r="21" spans="1:13" ht="61.5" customHeight="1">
      <c r="A21" s="28"/>
      <c r="B21" s="49" t="s">
        <v>84</v>
      </c>
      <c r="C21" s="50"/>
      <c r="D21" s="50"/>
      <c r="E21" s="50"/>
      <c r="F21" s="50"/>
      <c r="G21" s="51"/>
      <c r="H21" s="46" t="s">
        <v>76</v>
      </c>
      <c r="I21" s="48"/>
      <c r="J21" s="46" t="s">
        <v>22</v>
      </c>
      <c r="K21" s="48"/>
      <c r="L21" s="29" t="s">
        <v>12</v>
      </c>
      <c r="M21" s="1"/>
    </row>
    <row r="22" spans="1:13" ht="18.75">
      <c r="A22" s="28"/>
      <c r="B22" s="77" t="s">
        <v>0</v>
      </c>
      <c r="C22" s="78"/>
      <c r="D22" s="78"/>
      <c r="E22" s="78"/>
      <c r="F22" s="78"/>
      <c r="G22" s="79"/>
      <c r="H22" s="41"/>
      <c r="I22" s="40"/>
      <c r="J22" s="41"/>
      <c r="K22" s="40"/>
      <c r="L22" s="21"/>
      <c r="M22" s="1"/>
    </row>
    <row r="23" spans="1:13" ht="31.5" customHeight="1">
      <c r="A23" s="28">
        <v>25000000</v>
      </c>
      <c r="B23" s="46" t="s">
        <v>96</v>
      </c>
      <c r="C23" s="47"/>
      <c r="D23" s="47"/>
      <c r="E23" s="47"/>
      <c r="F23" s="47"/>
      <c r="G23" s="48"/>
      <c r="H23" s="36">
        <v>519.5</v>
      </c>
      <c r="I23" s="37"/>
      <c r="J23" s="36">
        <v>346.3</v>
      </c>
      <c r="K23" s="37"/>
      <c r="L23" s="23">
        <f aca="true" t="shared" si="1" ref="L23:L28">J23/H23*100</f>
        <v>66.66025024061598</v>
      </c>
      <c r="M23" s="1"/>
    </row>
    <row r="24" spans="1:13" ht="18.75">
      <c r="A24" s="22"/>
      <c r="B24" s="77" t="s">
        <v>97</v>
      </c>
      <c r="C24" s="78"/>
      <c r="D24" s="78"/>
      <c r="E24" s="78"/>
      <c r="F24" s="78"/>
      <c r="G24" s="79"/>
      <c r="H24" s="38">
        <f>H23</f>
        <v>519.5</v>
      </c>
      <c r="I24" s="42"/>
      <c r="J24" s="38">
        <f>J23</f>
        <v>346.3</v>
      </c>
      <c r="K24" s="42"/>
      <c r="L24" s="21">
        <f t="shared" si="1"/>
        <v>66.66025024061598</v>
      </c>
      <c r="M24" s="1"/>
    </row>
    <row r="25" spans="1:13" ht="36" customHeight="1">
      <c r="A25" s="24"/>
      <c r="B25" s="31" t="s">
        <v>98</v>
      </c>
      <c r="C25" s="32"/>
      <c r="D25" s="32"/>
      <c r="E25" s="32"/>
      <c r="F25" s="32"/>
      <c r="G25" s="33"/>
      <c r="H25" s="34">
        <f>H16+H24</f>
        <v>4799.200000000001</v>
      </c>
      <c r="I25" s="30"/>
      <c r="J25" s="34">
        <f>J16+J24</f>
        <v>6478.7</v>
      </c>
      <c r="K25" s="35"/>
      <c r="L25" s="25">
        <f t="shared" si="1"/>
        <v>134.99541590265042</v>
      </c>
      <c r="M25" s="1"/>
    </row>
    <row r="26" spans="1:13" ht="18.75">
      <c r="A26" s="24"/>
      <c r="B26" s="43" t="s">
        <v>1</v>
      </c>
      <c r="C26" s="44"/>
      <c r="D26" s="44"/>
      <c r="E26" s="44"/>
      <c r="F26" s="44"/>
      <c r="G26" s="45"/>
      <c r="H26" s="34">
        <v>1297</v>
      </c>
      <c r="I26" s="30"/>
      <c r="J26" s="34">
        <v>90</v>
      </c>
      <c r="K26" s="30"/>
      <c r="L26" s="25">
        <f t="shared" si="1"/>
        <v>6.939090208172706</v>
      </c>
      <c r="M26" s="1"/>
    </row>
    <row r="27" spans="1:13" ht="38.25" customHeight="1">
      <c r="A27" s="24"/>
      <c r="B27" s="31" t="s">
        <v>99</v>
      </c>
      <c r="C27" s="32"/>
      <c r="D27" s="32"/>
      <c r="E27" s="32"/>
      <c r="F27" s="32"/>
      <c r="G27" s="33"/>
      <c r="H27" s="34">
        <f>H24+H26</f>
        <v>1816.5</v>
      </c>
      <c r="I27" s="35"/>
      <c r="J27" s="34">
        <f>J24+J26</f>
        <v>436.3</v>
      </c>
      <c r="K27" s="35"/>
      <c r="L27" s="25">
        <f t="shared" si="1"/>
        <v>24.018717313515005</v>
      </c>
      <c r="M27" s="1"/>
    </row>
    <row r="28" spans="1:13" ht="42" customHeight="1">
      <c r="A28" s="22"/>
      <c r="B28" s="31" t="s">
        <v>100</v>
      </c>
      <c r="C28" s="32"/>
      <c r="D28" s="32"/>
      <c r="E28" s="32"/>
      <c r="F28" s="32"/>
      <c r="G28" s="33"/>
      <c r="H28" s="34">
        <f>H20+H27</f>
        <v>42796.399999999994</v>
      </c>
      <c r="I28" s="35"/>
      <c r="J28" s="34">
        <f>J20+J27</f>
        <v>42478.4</v>
      </c>
      <c r="K28" s="35"/>
      <c r="L28" s="25">
        <f t="shared" si="1"/>
        <v>99.25694684599641</v>
      </c>
      <c r="M28" s="1"/>
    </row>
    <row r="29" spans="1:13" ht="18.75">
      <c r="A29" s="17"/>
      <c r="B29" s="17"/>
      <c r="C29" s="17"/>
      <c r="D29" s="17"/>
      <c r="E29" s="17"/>
      <c r="F29" s="17"/>
      <c r="G29" s="17"/>
      <c r="H29" s="17"/>
      <c r="I29" s="17"/>
      <c r="J29" s="17"/>
      <c r="K29" s="17"/>
      <c r="L29" s="17"/>
      <c r="M29" s="1"/>
    </row>
    <row r="30" spans="1:13" ht="18.75">
      <c r="A30" s="17" t="s">
        <v>19</v>
      </c>
      <c r="B30" s="17"/>
      <c r="C30" s="17"/>
      <c r="D30" s="17"/>
      <c r="E30" s="17"/>
      <c r="F30" s="17"/>
      <c r="G30" s="17"/>
      <c r="H30" s="17"/>
      <c r="I30" s="17"/>
      <c r="J30" s="17" t="s">
        <v>20</v>
      </c>
      <c r="K30" s="17"/>
      <c r="L30" s="17"/>
      <c r="M30" s="1"/>
    </row>
    <row r="31" spans="1:13" ht="18.75">
      <c r="A31" s="17"/>
      <c r="B31" s="17"/>
      <c r="C31" s="17"/>
      <c r="D31" s="17"/>
      <c r="E31" s="17"/>
      <c r="F31" s="17"/>
      <c r="G31" s="17"/>
      <c r="H31" s="17"/>
      <c r="I31" s="17"/>
      <c r="J31" s="17"/>
      <c r="K31" s="17"/>
      <c r="L31" s="17"/>
      <c r="M31" s="1"/>
    </row>
    <row r="32" spans="1:13" ht="18.75">
      <c r="A32" s="1"/>
      <c r="B32" s="1"/>
      <c r="C32" s="1"/>
      <c r="D32" s="1"/>
      <c r="E32" s="1"/>
      <c r="F32" s="1"/>
      <c r="G32" s="1"/>
      <c r="H32" s="1"/>
      <c r="I32" s="1"/>
      <c r="J32" s="1"/>
      <c r="K32" s="1"/>
      <c r="L32" s="1"/>
      <c r="M32" s="1"/>
    </row>
  </sheetData>
  <mergeCells count="68">
    <mergeCell ref="J12:K12"/>
    <mergeCell ref="B20:G20"/>
    <mergeCell ref="H20:I20"/>
    <mergeCell ref="J22:K22"/>
    <mergeCell ref="B21:G21"/>
    <mergeCell ref="H21:I21"/>
    <mergeCell ref="J21:K21"/>
    <mergeCell ref="B15:G15"/>
    <mergeCell ref="H19:I19"/>
    <mergeCell ref="B18:G18"/>
    <mergeCell ref="B24:G24"/>
    <mergeCell ref="H24:I24"/>
    <mergeCell ref="B22:G22"/>
    <mergeCell ref="H22:I22"/>
    <mergeCell ref="H23:I23"/>
    <mergeCell ref="B23:G23"/>
    <mergeCell ref="H10:I10"/>
    <mergeCell ref="H11:I11"/>
    <mergeCell ref="J13:K13"/>
    <mergeCell ref="B13:G13"/>
    <mergeCell ref="H13:I13"/>
    <mergeCell ref="J10:K10"/>
    <mergeCell ref="J11:K11"/>
    <mergeCell ref="B10:G10"/>
    <mergeCell ref="B12:G12"/>
    <mergeCell ref="H12:I12"/>
    <mergeCell ref="A4:A7"/>
    <mergeCell ref="B4:G7"/>
    <mergeCell ref="H4:I7"/>
    <mergeCell ref="J4:K7"/>
    <mergeCell ref="L4:L7"/>
    <mergeCell ref="B14:G14"/>
    <mergeCell ref="H14:I14"/>
    <mergeCell ref="J9:K9"/>
    <mergeCell ref="B8:G8"/>
    <mergeCell ref="H8:I8"/>
    <mergeCell ref="J8:K8"/>
    <mergeCell ref="H9:I9"/>
    <mergeCell ref="B9:G9"/>
    <mergeCell ref="B11:G11"/>
    <mergeCell ref="B19:G19"/>
    <mergeCell ref="H16:I16"/>
    <mergeCell ref="B17:G17"/>
    <mergeCell ref="B16:G16"/>
    <mergeCell ref="B25:G25"/>
    <mergeCell ref="B27:G27"/>
    <mergeCell ref="H25:I25"/>
    <mergeCell ref="H27:I27"/>
    <mergeCell ref="B26:G26"/>
    <mergeCell ref="H26:I26"/>
    <mergeCell ref="J17:K17"/>
    <mergeCell ref="J27:K27"/>
    <mergeCell ref="J26:K26"/>
    <mergeCell ref="J25:K25"/>
    <mergeCell ref="J19:K19"/>
    <mergeCell ref="J23:K23"/>
    <mergeCell ref="J24:K24"/>
    <mergeCell ref="J20:K20"/>
    <mergeCell ref="B28:G28"/>
    <mergeCell ref="H28:I28"/>
    <mergeCell ref="J28:K28"/>
    <mergeCell ref="J14:K14"/>
    <mergeCell ref="H17:I17"/>
    <mergeCell ref="H18:I18"/>
    <mergeCell ref="J15:K15"/>
    <mergeCell ref="H15:I15"/>
    <mergeCell ref="J18:K18"/>
    <mergeCell ref="J16:K1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K216"/>
  <sheetViews>
    <sheetView tabSelected="1" zoomScalePageLayoutView="0" workbookViewId="0" topLeftCell="A44">
      <selection activeCell="I51" sqref="I51"/>
    </sheetView>
  </sheetViews>
  <sheetFormatPr defaultColWidth="9.00390625" defaultRowHeight="12.75"/>
  <cols>
    <col min="1" max="1" width="8.125" style="0" customWidth="1"/>
    <col min="4" max="4" width="73.25390625" style="0" customWidth="1"/>
    <col min="5" max="5" width="14.375" style="0" customWidth="1"/>
    <col min="6" max="6" width="17.125" style="0" customWidth="1"/>
    <col min="7" max="7" width="15.00390625" style="0" customWidth="1"/>
  </cols>
  <sheetData>
    <row r="1" ht="10.5" customHeight="1"/>
    <row r="2" ht="12.75" hidden="1"/>
    <row r="3" ht="12.75" hidden="1"/>
    <row r="4" spans="1:7" ht="18.75">
      <c r="A4" s="2"/>
      <c r="B4" s="141" t="s">
        <v>80</v>
      </c>
      <c r="C4" s="141"/>
      <c r="D4" s="141"/>
      <c r="E4" s="2"/>
      <c r="F4" s="2"/>
      <c r="G4" s="2"/>
    </row>
    <row r="5" spans="1:7" ht="15.75">
      <c r="A5" s="3" t="s">
        <v>13</v>
      </c>
      <c r="B5" s="2"/>
      <c r="C5" s="2"/>
      <c r="D5" s="2"/>
      <c r="E5" s="2"/>
      <c r="F5" s="2"/>
      <c r="G5" s="2"/>
    </row>
    <row r="6" spans="1:7" ht="15.75">
      <c r="A6" s="2"/>
      <c r="B6" s="2"/>
      <c r="C6" s="2"/>
      <c r="D6" s="2"/>
      <c r="E6" s="2"/>
      <c r="F6" s="3"/>
      <c r="G6" s="3" t="s">
        <v>14</v>
      </c>
    </row>
    <row r="7" spans="1:7" ht="7.5" customHeight="1">
      <c r="A7" s="2"/>
      <c r="B7" s="2"/>
      <c r="C7" s="2"/>
      <c r="D7" s="2"/>
      <c r="E7" s="2"/>
      <c r="F7" s="2"/>
      <c r="G7" s="2"/>
    </row>
    <row r="8" spans="1:7" ht="62.25" customHeight="1">
      <c r="A8" s="98"/>
      <c r="B8" s="110" t="s">
        <v>10</v>
      </c>
      <c r="C8" s="110"/>
      <c r="D8" s="110"/>
      <c r="E8" s="4" t="s">
        <v>21</v>
      </c>
      <c r="F8" s="5" t="s">
        <v>22</v>
      </c>
      <c r="G8" s="5" t="s">
        <v>81</v>
      </c>
    </row>
    <row r="9" spans="1:7" ht="1.5" customHeight="1" hidden="1">
      <c r="A9" s="99"/>
      <c r="B9" s="110"/>
      <c r="C9" s="110"/>
      <c r="D9" s="110"/>
      <c r="E9" s="6"/>
      <c r="F9" s="6"/>
      <c r="G9" s="6"/>
    </row>
    <row r="10" spans="1:7" ht="192.75" customHeight="1" hidden="1">
      <c r="A10" s="100"/>
      <c r="B10" s="110"/>
      <c r="C10" s="110"/>
      <c r="D10" s="110"/>
      <c r="E10" s="6"/>
      <c r="F10" s="6"/>
      <c r="G10" s="6"/>
    </row>
    <row r="11" spans="1:7" ht="15.75" customHeight="1">
      <c r="A11" s="7" t="s">
        <v>25</v>
      </c>
      <c r="B11" s="89" t="s">
        <v>2</v>
      </c>
      <c r="C11" s="90"/>
      <c r="D11" s="91"/>
      <c r="E11" s="8">
        <v>942</v>
      </c>
      <c r="F11" s="8">
        <v>560.9</v>
      </c>
      <c r="G11" s="8">
        <f>F11/E11*100</f>
        <v>59.543524416135874</v>
      </c>
    </row>
    <row r="12" spans="1:7" ht="47.25" customHeight="1">
      <c r="A12" s="9" t="s">
        <v>24</v>
      </c>
      <c r="B12" s="114" t="s">
        <v>23</v>
      </c>
      <c r="C12" s="115"/>
      <c r="D12" s="116"/>
      <c r="E12" s="10">
        <v>942</v>
      </c>
      <c r="F12" s="10">
        <v>560.9</v>
      </c>
      <c r="G12" s="10">
        <f aca="true" t="shared" si="0" ref="G12:G74">F12/E12*100</f>
        <v>59.543524416135874</v>
      </c>
    </row>
    <row r="13" spans="1:7" ht="15.75">
      <c r="A13" s="7">
        <v>1000</v>
      </c>
      <c r="B13" s="89" t="s">
        <v>3</v>
      </c>
      <c r="C13" s="90"/>
      <c r="D13" s="91"/>
      <c r="E13" s="8">
        <v>16735.4</v>
      </c>
      <c r="F13" s="8">
        <v>15001.6</v>
      </c>
      <c r="G13" s="8">
        <f t="shared" si="0"/>
        <v>89.63992494950823</v>
      </c>
    </row>
    <row r="14" spans="1:7" ht="15.75">
      <c r="A14" s="7">
        <v>2000</v>
      </c>
      <c r="B14" s="86" t="s">
        <v>4</v>
      </c>
      <c r="C14" s="87"/>
      <c r="D14" s="88"/>
      <c r="E14" s="8">
        <v>7544.1</v>
      </c>
      <c r="F14" s="8">
        <v>6260</v>
      </c>
      <c r="G14" s="8">
        <f t="shared" si="0"/>
        <v>82.97875160721622</v>
      </c>
    </row>
    <row r="15" spans="1:7" ht="20.25" customHeight="1">
      <c r="A15" s="7">
        <v>3000</v>
      </c>
      <c r="B15" s="86" t="s">
        <v>5</v>
      </c>
      <c r="C15" s="87"/>
      <c r="D15" s="88"/>
      <c r="E15" s="8">
        <f>E16+E24+E32+E33+E43+E44+E45+E46+E48+E52+E55</f>
        <v>19760</v>
      </c>
      <c r="F15" s="8">
        <v>18946.7</v>
      </c>
      <c r="G15" s="8">
        <f t="shared" si="0"/>
        <v>95.8841093117409</v>
      </c>
    </row>
    <row r="16" spans="1:7" ht="51.75" customHeight="1">
      <c r="A16" s="142">
        <v>3010</v>
      </c>
      <c r="B16" s="144" t="s">
        <v>26</v>
      </c>
      <c r="C16" s="145"/>
      <c r="D16" s="146"/>
      <c r="E16" s="143">
        <f>E17+E18+E20+E21+E22+E23</f>
        <v>8125.8</v>
      </c>
      <c r="F16" s="143">
        <f>F17+F18+F20+F21+F22+F23</f>
        <v>8027.3</v>
      </c>
      <c r="G16" s="11">
        <f t="shared" si="0"/>
        <v>98.787811661621</v>
      </c>
    </row>
    <row r="17" spans="1:7" ht="145.5" customHeight="1">
      <c r="A17" s="9">
        <v>3011</v>
      </c>
      <c r="B17" s="92" t="s">
        <v>27</v>
      </c>
      <c r="C17" s="93"/>
      <c r="D17" s="94"/>
      <c r="E17" s="10">
        <v>312.5</v>
      </c>
      <c r="F17" s="10">
        <v>275</v>
      </c>
      <c r="G17" s="10">
        <f t="shared" si="0"/>
        <v>88</v>
      </c>
    </row>
    <row r="18" spans="1:7" ht="126.75" customHeight="1">
      <c r="A18" s="132">
        <v>3012</v>
      </c>
      <c r="B18" s="95" t="s">
        <v>28</v>
      </c>
      <c r="C18" s="96"/>
      <c r="D18" s="97"/>
      <c r="E18" s="134">
        <v>5.9</v>
      </c>
      <c r="F18" s="134">
        <v>5.1</v>
      </c>
      <c r="G18" s="136">
        <f t="shared" si="0"/>
        <v>86.44067796610169</v>
      </c>
    </row>
    <row r="19" spans="1:7" ht="130.5" customHeight="1">
      <c r="A19" s="133"/>
      <c r="B19" s="107" t="s">
        <v>29</v>
      </c>
      <c r="C19" s="108"/>
      <c r="D19" s="109"/>
      <c r="E19" s="135"/>
      <c r="F19" s="135"/>
      <c r="G19" s="137"/>
    </row>
    <row r="20" spans="1:7" ht="60" customHeight="1">
      <c r="A20" s="9">
        <v>3013</v>
      </c>
      <c r="B20" s="104" t="s">
        <v>30</v>
      </c>
      <c r="C20" s="105"/>
      <c r="D20" s="106"/>
      <c r="E20" s="10">
        <v>51.4</v>
      </c>
      <c r="F20" s="10">
        <v>42.7</v>
      </c>
      <c r="G20" s="10">
        <f t="shared" si="0"/>
        <v>83.0739299610895</v>
      </c>
    </row>
    <row r="21" spans="1:7" ht="72" customHeight="1">
      <c r="A21" s="9">
        <v>3014</v>
      </c>
      <c r="B21" s="104" t="s">
        <v>31</v>
      </c>
      <c r="C21" s="105"/>
      <c r="D21" s="106"/>
      <c r="E21" s="10">
        <v>97.7</v>
      </c>
      <c r="F21" s="10">
        <v>93.6</v>
      </c>
      <c r="G21" s="10">
        <f t="shared" si="0"/>
        <v>95.80348004094165</v>
      </c>
    </row>
    <row r="22" spans="1:7" ht="26.25" customHeight="1">
      <c r="A22" s="9">
        <v>3015</v>
      </c>
      <c r="B22" s="104" t="s">
        <v>32</v>
      </c>
      <c r="C22" s="105"/>
      <c r="D22" s="106"/>
      <c r="E22" s="10">
        <v>28.8</v>
      </c>
      <c r="F22" s="10">
        <v>21.8</v>
      </c>
      <c r="G22" s="10">
        <f t="shared" si="0"/>
        <v>75.69444444444444</v>
      </c>
    </row>
    <row r="23" spans="1:7" ht="43.5" customHeight="1">
      <c r="A23" s="9">
        <v>3016</v>
      </c>
      <c r="B23" s="104" t="s">
        <v>33</v>
      </c>
      <c r="C23" s="105"/>
      <c r="D23" s="106"/>
      <c r="E23" s="10">
        <v>7629.5</v>
      </c>
      <c r="F23" s="10">
        <v>7589.1</v>
      </c>
      <c r="G23" s="10">
        <f t="shared" si="0"/>
        <v>99.4704764401337</v>
      </c>
    </row>
    <row r="24" spans="1:7" ht="47.25" customHeight="1">
      <c r="A24" s="142">
        <v>3020</v>
      </c>
      <c r="B24" s="83" t="s">
        <v>8</v>
      </c>
      <c r="C24" s="84"/>
      <c r="D24" s="85"/>
      <c r="E24" s="143">
        <f>E25+E26+E28+E29+E30+E31</f>
        <v>997.9</v>
      </c>
      <c r="F24" s="143">
        <f>F25+F26+F28+F29+F30+F31</f>
        <v>584</v>
      </c>
      <c r="G24" s="143">
        <f t="shared" si="0"/>
        <v>58.52289808598056</v>
      </c>
    </row>
    <row r="25" spans="1:7" ht="79.5" customHeight="1">
      <c r="A25" s="9">
        <v>3021</v>
      </c>
      <c r="B25" s="83" t="s">
        <v>34</v>
      </c>
      <c r="C25" s="84"/>
      <c r="D25" s="85"/>
      <c r="E25" s="10">
        <v>38.5</v>
      </c>
      <c r="F25" s="10">
        <v>6.6</v>
      </c>
      <c r="G25" s="10">
        <f t="shared" si="0"/>
        <v>17.142857142857142</v>
      </c>
    </row>
    <row r="26" spans="1:7" ht="126" customHeight="1">
      <c r="A26" s="132">
        <v>3022</v>
      </c>
      <c r="B26" s="111" t="s">
        <v>35</v>
      </c>
      <c r="C26" s="112"/>
      <c r="D26" s="113"/>
      <c r="E26" s="134">
        <v>9</v>
      </c>
      <c r="F26" s="134">
        <v>0</v>
      </c>
      <c r="G26" s="134">
        <f t="shared" si="0"/>
        <v>0</v>
      </c>
    </row>
    <row r="27" spans="1:7" ht="64.5" customHeight="1">
      <c r="A27" s="133"/>
      <c r="B27" s="117" t="s">
        <v>36</v>
      </c>
      <c r="C27" s="118"/>
      <c r="D27" s="119"/>
      <c r="E27" s="135"/>
      <c r="F27" s="135"/>
      <c r="G27" s="135"/>
    </row>
    <row r="28" spans="1:7" ht="53.25" customHeight="1">
      <c r="A28" s="9">
        <v>3023</v>
      </c>
      <c r="B28" s="83" t="s">
        <v>37</v>
      </c>
      <c r="C28" s="84"/>
      <c r="D28" s="85"/>
      <c r="E28" s="10">
        <v>52.2</v>
      </c>
      <c r="F28" s="10">
        <v>0.1</v>
      </c>
      <c r="G28" s="10">
        <f t="shared" si="0"/>
        <v>0.19157088122605362</v>
      </c>
    </row>
    <row r="29" spans="1:7" ht="62.25" customHeight="1">
      <c r="A29" s="9">
        <v>3024</v>
      </c>
      <c r="B29" s="83" t="s">
        <v>38</v>
      </c>
      <c r="C29" s="84"/>
      <c r="D29" s="85"/>
      <c r="E29" s="10">
        <v>121.9</v>
      </c>
      <c r="F29" s="10">
        <v>2.5</v>
      </c>
      <c r="G29" s="10">
        <f t="shared" si="0"/>
        <v>2.0508613617719442</v>
      </c>
    </row>
    <row r="30" spans="1:7" ht="33" customHeight="1">
      <c r="A30" s="9">
        <v>3025</v>
      </c>
      <c r="B30" s="83" t="s">
        <v>39</v>
      </c>
      <c r="C30" s="84"/>
      <c r="D30" s="85"/>
      <c r="E30" s="10">
        <v>93</v>
      </c>
      <c r="F30" s="10">
        <v>2.2</v>
      </c>
      <c r="G30" s="10">
        <f t="shared" si="0"/>
        <v>2.3655913978494625</v>
      </c>
    </row>
    <row r="31" spans="1:7" ht="27" customHeight="1">
      <c r="A31" s="9">
        <v>3026</v>
      </c>
      <c r="B31" s="83" t="s">
        <v>40</v>
      </c>
      <c r="C31" s="84"/>
      <c r="D31" s="85"/>
      <c r="E31" s="10">
        <v>683.3</v>
      </c>
      <c r="F31" s="10">
        <v>572.6</v>
      </c>
      <c r="G31" s="10">
        <f t="shared" si="0"/>
        <v>83.79920971754721</v>
      </c>
    </row>
    <row r="32" spans="1:7" ht="23.25" customHeight="1">
      <c r="A32" s="14">
        <v>3034</v>
      </c>
      <c r="B32" s="83" t="s">
        <v>41</v>
      </c>
      <c r="C32" s="84"/>
      <c r="D32" s="85"/>
      <c r="E32" s="10">
        <v>1.4</v>
      </c>
      <c r="F32" s="10">
        <v>1.4</v>
      </c>
      <c r="G32" s="10">
        <f t="shared" si="0"/>
        <v>100</v>
      </c>
    </row>
    <row r="33" spans="1:7" ht="26.25" customHeight="1">
      <c r="A33" s="142">
        <v>3040</v>
      </c>
      <c r="B33" s="83" t="s">
        <v>42</v>
      </c>
      <c r="C33" s="84"/>
      <c r="D33" s="85"/>
      <c r="E33" s="143">
        <f>E34+E35+E36+E37+E38+E39+E40+E41+E42</f>
        <v>8401.4</v>
      </c>
      <c r="F33" s="143">
        <f>F34+F35+F36+F37+F38+F39+F40+F41+F42</f>
        <v>8401.3</v>
      </c>
      <c r="G33" s="143">
        <f t="shared" si="0"/>
        <v>99.99880972218915</v>
      </c>
    </row>
    <row r="34" spans="1:7" ht="24.75" customHeight="1">
      <c r="A34" s="9">
        <v>3041</v>
      </c>
      <c r="B34" s="120" t="s">
        <v>43</v>
      </c>
      <c r="C34" s="121"/>
      <c r="D34" s="122"/>
      <c r="E34" s="10">
        <v>37.6</v>
      </c>
      <c r="F34" s="10">
        <v>37.6</v>
      </c>
      <c r="G34" s="10">
        <f t="shared" si="0"/>
        <v>100</v>
      </c>
    </row>
    <row r="35" spans="1:7" ht="24.75" customHeight="1">
      <c r="A35" s="9">
        <v>3042</v>
      </c>
      <c r="B35" s="83" t="s">
        <v>44</v>
      </c>
      <c r="C35" s="84"/>
      <c r="D35" s="85"/>
      <c r="E35" s="10">
        <v>8.3</v>
      </c>
      <c r="F35" s="10">
        <v>8.3</v>
      </c>
      <c r="G35" s="10">
        <f t="shared" si="0"/>
        <v>100</v>
      </c>
    </row>
    <row r="36" spans="1:7" ht="23.25" customHeight="1">
      <c r="A36" s="9">
        <v>3043</v>
      </c>
      <c r="B36" s="83" t="s">
        <v>45</v>
      </c>
      <c r="C36" s="84"/>
      <c r="D36" s="85"/>
      <c r="E36" s="10">
        <v>2546.2</v>
      </c>
      <c r="F36" s="10">
        <v>2546.2</v>
      </c>
      <c r="G36" s="10">
        <f t="shared" si="0"/>
        <v>100</v>
      </c>
    </row>
    <row r="37" spans="1:7" ht="28.5" customHeight="1">
      <c r="A37" s="9">
        <v>3044</v>
      </c>
      <c r="B37" s="83" t="s">
        <v>46</v>
      </c>
      <c r="C37" s="84"/>
      <c r="D37" s="85"/>
      <c r="E37" s="10">
        <v>373.1</v>
      </c>
      <c r="F37" s="10">
        <v>373.1</v>
      </c>
      <c r="G37" s="10">
        <f t="shared" si="0"/>
        <v>100</v>
      </c>
    </row>
    <row r="38" spans="1:7" ht="37.5" customHeight="1">
      <c r="A38" s="9">
        <v>3045</v>
      </c>
      <c r="B38" s="83" t="s">
        <v>47</v>
      </c>
      <c r="C38" s="84"/>
      <c r="D38" s="85"/>
      <c r="E38" s="10">
        <v>937.8</v>
      </c>
      <c r="F38" s="10">
        <v>937.7</v>
      </c>
      <c r="G38" s="10">
        <f t="shared" si="0"/>
        <v>99.98933674557476</v>
      </c>
    </row>
    <row r="39" spans="1:7" ht="37.5" customHeight="1">
      <c r="A39" s="9">
        <v>3046</v>
      </c>
      <c r="B39" s="83" t="s">
        <v>48</v>
      </c>
      <c r="C39" s="84"/>
      <c r="D39" s="85"/>
      <c r="E39" s="10">
        <v>0.9</v>
      </c>
      <c r="F39" s="10">
        <v>0.9</v>
      </c>
      <c r="G39" s="10">
        <f t="shared" si="0"/>
        <v>100</v>
      </c>
    </row>
    <row r="40" spans="1:7" ht="31.5" customHeight="1">
      <c r="A40" s="9">
        <v>3047</v>
      </c>
      <c r="B40" s="83" t="s">
        <v>49</v>
      </c>
      <c r="C40" s="84"/>
      <c r="D40" s="85"/>
      <c r="E40" s="10">
        <v>5.2</v>
      </c>
      <c r="F40" s="10">
        <v>5.2</v>
      </c>
      <c r="G40" s="10">
        <f t="shared" si="0"/>
        <v>100</v>
      </c>
    </row>
    <row r="41" spans="1:7" ht="23.25" customHeight="1">
      <c r="A41" s="9">
        <v>3048</v>
      </c>
      <c r="B41" s="83" t="s">
        <v>50</v>
      </c>
      <c r="C41" s="84"/>
      <c r="D41" s="85"/>
      <c r="E41" s="10">
        <v>3166</v>
      </c>
      <c r="F41" s="10">
        <v>3166</v>
      </c>
      <c r="G41" s="10">
        <f t="shared" si="0"/>
        <v>100</v>
      </c>
    </row>
    <row r="42" spans="1:7" ht="23.25" customHeight="1">
      <c r="A42" s="9">
        <v>3049</v>
      </c>
      <c r="B42" s="83" t="s">
        <v>51</v>
      </c>
      <c r="C42" s="84"/>
      <c r="D42" s="85"/>
      <c r="E42" s="10">
        <v>1326.3</v>
      </c>
      <c r="F42" s="10">
        <v>1326.3</v>
      </c>
      <c r="G42" s="10">
        <f t="shared" si="0"/>
        <v>100</v>
      </c>
    </row>
    <row r="43" spans="1:7" ht="31.5" customHeight="1">
      <c r="A43" s="142">
        <v>3050</v>
      </c>
      <c r="B43" s="83" t="s">
        <v>52</v>
      </c>
      <c r="C43" s="84"/>
      <c r="D43" s="85"/>
      <c r="E43" s="10">
        <v>12.9</v>
      </c>
      <c r="F43" s="10">
        <v>12.9</v>
      </c>
      <c r="G43" s="10">
        <f t="shared" si="0"/>
        <v>100</v>
      </c>
    </row>
    <row r="44" spans="1:7" ht="39" customHeight="1">
      <c r="A44" s="9">
        <v>3080</v>
      </c>
      <c r="B44" s="147" t="s">
        <v>53</v>
      </c>
      <c r="C44" s="148"/>
      <c r="D44" s="149"/>
      <c r="E44" s="10">
        <v>199.8</v>
      </c>
      <c r="F44" s="10">
        <v>199.8</v>
      </c>
      <c r="G44" s="10">
        <f t="shared" si="0"/>
        <v>100</v>
      </c>
    </row>
    <row r="45" spans="1:7" ht="30.75" customHeight="1">
      <c r="A45" s="9">
        <v>3090</v>
      </c>
      <c r="B45" s="83" t="s">
        <v>54</v>
      </c>
      <c r="C45" s="84"/>
      <c r="D45" s="85"/>
      <c r="E45" s="10">
        <v>3.5</v>
      </c>
      <c r="F45" s="10">
        <v>0</v>
      </c>
      <c r="G45" s="10">
        <f t="shared" si="0"/>
        <v>0</v>
      </c>
    </row>
    <row r="46" spans="1:7" ht="28.5" customHeight="1">
      <c r="A46" s="9">
        <v>3100</v>
      </c>
      <c r="B46" s="147" t="s">
        <v>55</v>
      </c>
      <c r="C46" s="148"/>
      <c r="D46" s="149"/>
      <c r="E46" s="10">
        <f>E47</f>
        <v>1550.2</v>
      </c>
      <c r="F46" s="10">
        <f>F47</f>
        <v>1411.7</v>
      </c>
      <c r="G46" s="10">
        <f t="shared" si="0"/>
        <v>91.06566894594246</v>
      </c>
    </row>
    <row r="47" spans="1:7" ht="36" customHeight="1">
      <c r="A47" s="9">
        <v>3104</v>
      </c>
      <c r="B47" s="83" t="s">
        <v>56</v>
      </c>
      <c r="C47" s="84"/>
      <c r="D47" s="85"/>
      <c r="E47" s="10">
        <v>1550.2</v>
      </c>
      <c r="F47" s="10">
        <v>1411.7</v>
      </c>
      <c r="G47" s="10">
        <f t="shared" si="0"/>
        <v>91.06566894594246</v>
      </c>
    </row>
    <row r="48" spans="1:7" ht="19.5" customHeight="1">
      <c r="A48" s="9">
        <v>3130</v>
      </c>
      <c r="B48" s="83" t="s">
        <v>57</v>
      </c>
      <c r="C48" s="84"/>
      <c r="D48" s="85"/>
      <c r="E48" s="10">
        <f>E49+E50</f>
        <v>287.3</v>
      </c>
      <c r="F48" s="10">
        <f>F49+F50</f>
        <v>226.8</v>
      </c>
      <c r="G48" s="10">
        <f t="shared" si="0"/>
        <v>78.94187260703099</v>
      </c>
    </row>
    <row r="49" spans="1:7" ht="15.75">
      <c r="A49" s="9">
        <v>3131</v>
      </c>
      <c r="B49" s="123" t="s">
        <v>58</v>
      </c>
      <c r="C49" s="124"/>
      <c r="D49" s="125"/>
      <c r="E49" s="10">
        <v>267.3</v>
      </c>
      <c r="F49" s="10">
        <v>207</v>
      </c>
      <c r="G49" s="10">
        <f t="shared" si="0"/>
        <v>77.44107744107744</v>
      </c>
    </row>
    <row r="50" spans="1:7" ht="18" customHeight="1">
      <c r="A50" s="9">
        <v>3132</v>
      </c>
      <c r="B50" s="83" t="s">
        <v>59</v>
      </c>
      <c r="C50" s="84"/>
      <c r="D50" s="85"/>
      <c r="E50" s="10">
        <v>20</v>
      </c>
      <c r="F50" s="10">
        <v>19.8</v>
      </c>
      <c r="G50" s="10">
        <f t="shared" si="0"/>
        <v>99</v>
      </c>
    </row>
    <row r="51" spans="1:7" ht="46.5" customHeight="1">
      <c r="A51" s="9">
        <v>3160</v>
      </c>
      <c r="B51" s="83" t="s">
        <v>60</v>
      </c>
      <c r="C51" s="84"/>
      <c r="D51" s="85"/>
      <c r="E51" s="10">
        <v>0</v>
      </c>
      <c r="F51" s="10">
        <v>0</v>
      </c>
      <c r="G51" s="10"/>
    </row>
    <row r="52" spans="1:7" ht="48.75" customHeight="1">
      <c r="A52" s="9">
        <v>3180</v>
      </c>
      <c r="B52" s="83" t="s">
        <v>61</v>
      </c>
      <c r="C52" s="84"/>
      <c r="D52" s="85"/>
      <c r="E52" s="10">
        <f>E53+E54</f>
        <v>51</v>
      </c>
      <c r="F52" s="10">
        <v>48</v>
      </c>
      <c r="G52" s="10">
        <f t="shared" si="0"/>
        <v>94.11764705882352</v>
      </c>
    </row>
    <row r="53" spans="1:7" ht="48.75" customHeight="1">
      <c r="A53" s="9">
        <v>3181</v>
      </c>
      <c r="B53" s="83" t="s">
        <v>62</v>
      </c>
      <c r="C53" s="84"/>
      <c r="D53" s="85"/>
      <c r="E53" s="10">
        <v>51</v>
      </c>
      <c r="F53" s="10">
        <v>48</v>
      </c>
      <c r="G53" s="10">
        <f t="shared" si="0"/>
        <v>94.11764705882352</v>
      </c>
    </row>
    <row r="54" spans="1:7" ht="23.25" customHeight="1">
      <c r="A54" s="9">
        <v>3183</v>
      </c>
      <c r="B54" s="83" t="s">
        <v>63</v>
      </c>
      <c r="C54" s="84"/>
      <c r="D54" s="85"/>
      <c r="E54" s="10">
        <v>0</v>
      </c>
      <c r="F54" s="10">
        <v>0</v>
      </c>
      <c r="G54" s="10"/>
    </row>
    <row r="55" spans="1:7" ht="23.25" customHeight="1">
      <c r="A55" s="7">
        <v>3400</v>
      </c>
      <c r="B55" s="86" t="s">
        <v>64</v>
      </c>
      <c r="C55" s="87"/>
      <c r="D55" s="88"/>
      <c r="E55" s="8">
        <v>128.8</v>
      </c>
      <c r="F55" s="8">
        <v>33.5</v>
      </c>
      <c r="G55" s="10">
        <f t="shared" si="0"/>
        <v>26.00931677018633</v>
      </c>
    </row>
    <row r="56" spans="1:7" ht="23.25" customHeight="1">
      <c r="A56" s="13">
        <v>4000</v>
      </c>
      <c r="B56" s="89" t="s">
        <v>6</v>
      </c>
      <c r="C56" s="90"/>
      <c r="D56" s="91"/>
      <c r="E56" s="8">
        <f>E57+E58+E59+E60+E61</f>
        <v>1125.8</v>
      </c>
      <c r="F56" s="8">
        <f>F57+F58+F59+F60+F61</f>
        <v>863.3</v>
      </c>
      <c r="G56" s="10">
        <f t="shared" si="0"/>
        <v>76.68324746846686</v>
      </c>
    </row>
    <row r="57" spans="1:7" ht="23.25" customHeight="1">
      <c r="A57" s="9">
        <v>4060</v>
      </c>
      <c r="B57" s="83" t="s">
        <v>65</v>
      </c>
      <c r="C57" s="84"/>
      <c r="D57" s="85"/>
      <c r="E57" s="10">
        <v>266.6</v>
      </c>
      <c r="F57" s="10">
        <v>216.5</v>
      </c>
      <c r="G57" s="10">
        <f t="shared" si="0"/>
        <v>81.2078019504876</v>
      </c>
    </row>
    <row r="58" spans="1:7" ht="23.25" customHeight="1">
      <c r="A58" s="9">
        <v>4070</v>
      </c>
      <c r="B58" s="83" t="s">
        <v>66</v>
      </c>
      <c r="C58" s="84"/>
      <c r="D58" s="85"/>
      <c r="E58" s="10">
        <v>41.5</v>
      </c>
      <c r="F58" s="10">
        <v>29.3</v>
      </c>
      <c r="G58" s="10">
        <f t="shared" si="0"/>
        <v>70.60240963855422</v>
      </c>
    </row>
    <row r="59" spans="1:7" ht="23.25" customHeight="1">
      <c r="A59" s="9">
        <v>4090</v>
      </c>
      <c r="B59" s="83" t="s">
        <v>67</v>
      </c>
      <c r="C59" s="84"/>
      <c r="D59" s="85"/>
      <c r="E59" s="10">
        <v>370.4</v>
      </c>
      <c r="F59" s="10">
        <v>244.4</v>
      </c>
      <c r="G59" s="10">
        <f t="shared" si="0"/>
        <v>65.98272138228943</v>
      </c>
    </row>
    <row r="60" spans="1:7" ht="23.25" customHeight="1">
      <c r="A60" s="9">
        <v>4100</v>
      </c>
      <c r="B60" s="83" t="s">
        <v>68</v>
      </c>
      <c r="C60" s="84"/>
      <c r="D60" s="85"/>
      <c r="E60" s="10">
        <v>377.7</v>
      </c>
      <c r="F60" s="10">
        <v>314.3</v>
      </c>
      <c r="G60" s="10">
        <f t="shared" si="0"/>
        <v>83.21419115700292</v>
      </c>
    </row>
    <row r="61" spans="1:7" ht="23.25" customHeight="1">
      <c r="A61" s="9">
        <v>4200</v>
      </c>
      <c r="B61" s="83" t="s">
        <v>9</v>
      </c>
      <c r="C61" s="84"/>
      <c r="D61" s="85"/>
      <c r="E61" s="10">
        <v>69.6</v>
      </c>
      <c r="F61" s="10">
        <v>58.8</v>
      </c>
      <c r="G61" s="10">
        <f t="shared" si="0"/>
        <v>84.48275862068965</v>
      </c>
    </row>
    <row r="62" spans="1:7" ht="23.25" customHeight="1">
      <c r="A62" s="7">
        <v>5000</v>
      </c>
      <c r="B62" s="86" t="s">
        <v>7</v>
      </c>
      <c r="C62" s="87"/>
      <c r="D62" s="88"/>
      <c r="E62" s="8">
        <v>132</v>
      </c>
      <c r="F62" s="8">
        <f>F63+F64+F65</f>
        <v>129.6</v>
      </c>
      <c r="G62" s="10">
        <f t="shared" si="0"/>
        <v>98.18181818181819</v>
      </c>
    </row>
    <row r="63" spans="1:7" ht="23.25" customHeight="1">
      <c r="A63" s="14">
        <v>5011</v>
      </c>
      <c r="B63" s="83" t="s">
        <v>70</v>
      </c>
      <c r="C63" s="84"/>
      <c r="D63" s="85"/>
      <c r="E63" s="10">
        <v>0</v>
      </c>
      <c r="F63" s="10">
        <v>0</v>
      </c>
      <c r="G63" s="10"/>
    </row>
    <row r="64" spans="1:7" ht="23.25" customHeight="1">
      <c r="A64" s="14">
        <v>5031</v>
      </c>
      <c r="B64" s="83" t="s">
        <v>71</v>
      </c>
      <c r="C64" s="84"/>
      <c r="D64" s="85"/>
      <c r="E64" s="10">
        <v>101.7</v>
      </c>
      <c r="F64" s="10">
        <v>100</v>
      </c>
      <c r="G64" s="10">
        <f t="shared" si="0"/>
        <v>98.32841691248771</v>
      </c>
    </row>
    <row r="65" spans="1:7" ht="33.75" customHeight="1">
      <c r="A65" s="14">
        <v>5042</v>
      </c>
      <c r="B65" s="83" t="s">
        <v>69</v>
      </c>
      <c r="C65" s="84"/>
      <c r="D65" s="85"/>
      <c r="E65" s="10">
        <v>30.3</v>
      </c>
      <c r="F65" s="10">
        <v>29.6</v>
      </c>
      <c r="G65" s="10">
        <f t="shared" si="0"/>
        <v>97.6897689768977</v>
      </c>
    </row>
    <row r="66" spans="1:7" ht="23.25" customHeight="1">
      <c r="A66" s="12">
        <v>8000</v>
      </c>
      <c r="B66" s="86" t="s">
        <v>72</v>
      </c>
      <c r="C66" s="87"/>
      <c r="D66" s="88"/>
      <c r="E66" s="8">
        <v>13.6</v>
      </c>
      <c r="F66" s="8">
        <v>13.6</v>
      </c>
      <c r="G66" s="10">
        <f t="shared" si="0"/>
        <v>100</v>
      </c>
    </row>
    <row r="67" spans="1:7" ht="23.25" customHeight="1">
      <c r="A67" s="14">
        <v>8050</v>
      </c>
      <c r="B67" s="83" t="s">
        <v>73</v>
      </c>
      <c r="C67" s="84"/>
      <c r="D67" s="85"/>
      <c r="E67" s="10">
        <v>13.6</v>
      </c>
      <c r="F67" s="10">
        <v>13.6</v>
      </c>
      <c r="G67" s="10">
        <f t="shared" si="0"/>
        <v>100</v>
      </c>
    </row>
    <row r="68" spans="1:7" ht="23.25" customHeight="1">
      <c r="A68" s="12">
        <v>8600</v>
      </c>
      <c r="B68" s="86" t="s">
        <v>78</v>
      </c>
      <c r="C68" s="87"/>
      <c r="D68" s="88"/>
      <c r="E68" s="8">
        <v>314.8</v>
      </c>
      <c r="F68" s="8">
        <v>204</v>
      </c>
      <c r="G68" s="10">
        <f t="shared" si="0"/>
        <v>64.80304955527319</v>
      </c>
    </row>
    <row r="69" spans="1:7" ht="24.75" customHeight="1">
      <c r="A69" s="7">
        <v>900201</v>
      </c>
      <c r="B69" s="89" t="s">
        <v>15</v>
      </c>
      <c r="C69" s="90"/>
      <c r="D69" s="91"/>
      <c r="E69" s="8">
        <f>E11+E13+E14+E15+E46+E49+E50+E51+E52</f>
        <v>46870</v>
      </c>
      <c r="F69" s="8">
        <f>F11+F13+F14+F15+F56+F62+F66+F68</f>
        <v>41979.7</v>
      </c>
      <c r="G69" s="8">
        <f t="shared" si="0"/>
        <v>89.56624706635374</v>
      </c>
    </row>
    <row r="70" spans="1:7" ht="24.75" customHeight="1">
      <c r="A70" s="7"/>
      <c r="B70" s="126" t="s">
        <v>1</v>
      </c>
      <c r="C70" s="127"/>
      <c r="D70" s="128"/>
      <c r="E70" s="8">
        <v>1690.9</v>
      </c>
      <c r="F70" s="8">
        <v>1690.9</v>
      </c>
      <c r="G70" s="8">
        <f t="shared" si="0"/>
        <v>100</v>
      </c>
    </row>
    <row r="71" spans="1:7" ht="30" customHeight="1">
      <c r="A71" s="9">
        <v>8370</v>
      </c>
      <c r="B71" s="83" t="s">
        <v>75</v>
      </c>
      <c r="C71" s="84"/>
      <c r="D71" s="85"/>
      <c r="E71" s="10">
        <v>195.9</v>
      </c>
      <c r="F71" s="10">
        <v>195.9</v>
      </c>
      <c r="G71" s="8"/>
    </row>
    <row r="72" spans="1:7" ht="32.25" customHeight="1">
      <c r="A72" s="9">
        <v>8700</v>
      </c>
      <c r="B72" s="83" t="s">
        <v>74</v>
      </c>
      <c r="C72" s="84"/>
      <c r="D72" s="85"/>
      <c r="E72" s="10">
        <v>1495</v>
      </c>
      <c r="F72" s="10">
        <v>1495</v>
      </c>
      <c r="G72" s="10">
        <f t="shared" si="0"/>
        <v>100</v>
      </c>
    </row>
    <row r="73" spans="1:7" ht="33" customHeight="1" hidden="1">
      <c r="A73" s="9"/>
      <c r="B73" s="138"/>
      <c r="C73" s="139"/>
      <c r="D73" s="140"/>
      <c r="E73" s="10"/>
      <c r="F73" s="10"/>
      <c r="G73" s="10"/>
    </row>
    <row r="74" spans="1:7" ht="30" customHeight="1">
      <c r="A74" s="7">
        <v>900203</v>
      </c>
      <c r="B74" s="86" t="s">
        <v>11</v>
      </c>
      <c r="C74" s="87"/>
      <c r="D74" s="88"/>
      <c r="E74" s="8">
        <f>E69+E70</f>
        <v>48560.9</v>
      </c>
      <c r="F74" s="8">
        <f>F69+F70</f>
        <v>43670.6</v>
      </c>
      <c r="G74" s="8">
        <f t="shared" si="0"/>
        <v>89.92955237650044</v>
      </c>
    </row>
    <row r="75" spans="1:7" ht="58.5" customHeight="1">
      <c r="A75" s="15"/>
      <c r="B75" s="101" t="s">
        <v>10</v>
      </c>
      <c r="C75" s="102"/>
      <c r="D75" s="103"/>
      <c r="E75" s="5" t="s">
        <v>76</v>
      </c>
      <c r="F75" s="5" t="s">
        <v>22</v>
      </c>
      <c r="G75" s="5" t="s">
        <v>12</v>
      </c>
    </row>
    <row r="76" spans="1:7" ht="27" customHeight="1">
      <c r="A76" s="15"/>
      <c r="B76" s="101" t="s">
        <v>0</v>
      </c>
      <c r="C76" s="102"/>
      <c r="D76" s="103"/>
      <c r="E76" s="16"/>
      <c r="F76" s="16"/>
      <c r="G76" s="16"/>
    </row>
    <row r="77" spans="1:7" ht="27" customHeight="1">
      <c r="A77" s="7" t="s">
        <v>25</v>
      </c>
      <c r="B77" s="89" t="s">
        <v>2</v>
      </c>
      <c r="C77" s="90"/>
      <c r="D77" s="91"/>
      <c r="E77" s="16">
        <v>40</v>
      </c>
      <c r="F77" s="16">
        <v>0</v>
      </c>
      <c r="G77" s="10">
        <f aca="true" t="shared" si="1" ref="G77:G89">F77/E77*100</f>
        <v>0</v>
      </c>
    </row>
    <row r="78" spans="1:7" ht="21.75" customHeight="1">
      <c r="A78" s="7">
        <v>1000</v>
      </c>
      <c r="B78" s="89" t="s">
        <v>3</v>
      </c>
      <c r="C78" s="90"/>
      <c r="D78" s="91"/>
      <c r="E78" s="10">
        <v>7902</v>
      </c>
      <c r="F78" s="10">
        <v>9.5</v>
      </c>
      <c r="G78" s="10">
        <f t="shared" si="1"/>
        <v>0.120222728423184</v>
      </c>
    </row>
    <row r="79" spans="1:7" ht="26.25" customHeight="1">
      <c r="A79" s="7">
        <v>2000</v>
      </c>
      <c r="B79" s="86" t="s">
        <v>4</v>
      </c>
      <c r="C79" s="87"/>
      <c r="D79" s="88"/>
      <c r="E79" s="10">
        <v>737</v>
      </c>
      <c r="F79" s="10">
        <v>257.9</v>
      </c>
      <c r="G79" s="10">
        <f t="shared" si="1"/>
        <v>34.9932157394844</v>
      </c>
    </row>
    <row r="80" spans="1:7" ht="24.75" customHeight="1">
      <c r="A80" s="7">
        <v>3000</v>
      </c>
      <c r="B80" s="86" t="s">
        <v>5</v>
      </c>
      <c r="C80" s="87"/>
      <c r="D80" s="88"/>
      <c r="E80" s="10">
        <v>160</v>
      </c>
      <c r="F80" s="10">
        <v>34.9</v>
      </c>
      <c r="G80" s="10">
        <f t="shared" si="1"/>
        <v>21.8125</v>
      </c>
    </row>
    <row r="81" spans="1:7" ht="23.25" customHeight="1">
      <c r="A81" s="13">
        <v>4000</v>
      </c>
      <c r="B81" s="89" t="s">
        <v>6</v>
      </c>
      <c r="C81" s="90"/>
      <c r="D81" s="91"/>
      <c r="E81" s="10">
        <v>48.5</v>
      </c>
      <c r="F81" s="10">
        <v>20.1</v>
      </c>
      <c r="G81" s="10">
        <f t="shared" si="1"/>
        <v>41.44329896907217</v>
      </c>
    </row>
    <row r="82" spans="1:7" ht="27" customHeight="1">
      <c r="A82" s="7">
        <v>6300</v>
      </c>
      <c r="B82" s="86" t="s">
        <v>77</v>
      </c>
      <c r="C82" s="87"/>
      <c r="D82" s="88"/>
      <c r="E82" s="10">
        <v>675</v>
      </c>
      <c r="F82" s="10">
        <v>0</v>
      </c>
      <c r="G82" s="10">
        <f t="shared" si="1"/>
        <v>0</v>
      </c>
    </row>
    <row r="83" spans="1:7" ht="24" customHeight="1">
      <c r="A83" s="7">
        <v>8600</v>
      </c>
      <c r="B83" s="86" t="s">
        <v>78</v>
      </c>
      <c r="C83" s="87"/>
      <c r="D83" s="88"/>
      <c r="E83" s="10">
        <v>174</v>
      </c>
      <c r="F83" s="10">
        <v>62.3</v>
      </c>
      <c r="G83" s="10">
        <f t="shared" si="1"/>
        <v>35.80459770114942</v>
      </c>
    </row>
    <row r="84" spans="1:7" ht="22.5" customHeight="1">
      <c r="A84" s="7">
        <v>900201</v>
      </c>
      <c r="B84" s="86" t="s">
        <v>18</v>
      </c>
      <c r="C84" s="87"/>
      <c r="D84" s="88"/>
      <c r="E84" s="8">
        <f>E77+E78+E79+E80+E81+E82+E83</f>
        <v>9736.5</v>
      </c>
      <c r="F84" s="8">
        <f>F78+F79+F80+F81+F82+F83</f>
        <v>384.7</v>
      </c>
      <c r="G84" s="8">
        <f t="shared" si="1"/>
        <v>3.951111795819853</v>
      </c>
    </row>
    <row r="85" spans="1:7" ht="15.75">
      <c r="A85" s="9"/>
      <c r="B85" s="126" t="s">
        <v>1</v>
      </c>
      <c r="C85" s="127"/>
      <c r="D85" s="128"/>
      <c r="E85" s="8">
        <v>226</v>
      </c>
      <c r="F85" s="8">
        <f>F86</f>
        <v>26</v>
      </c>
      <c r="G85" s="8">
        <f t="shared" si="1"/>
        <v>11.504424778761061</v>
      </c>
    </row>
    <row r="86" spans="1:7" ht="34.5" customHeight="1">
      <c r="A86" s="7">
        <v>8370</v>
      </c>
      <c r="B86" s="83" t="s">
        <v>75</v>
      </c>
      <c r="C86" s="84"/>
      <c r="D86" s="85"/>
      <c r="E86" s="10">
        <v>26</v>
      </c>
      <c r="F86" s="10">
        <v>26</v>
      </c>
      <c r="G86" s="10">
        <f t="shared" si="1"/>
        <v>100</v>
      </c>
    </row>
    <row r="87" spans="1:7" ht="24" customHeight="1">
      <c r="A87" s="7">
        <v>8800</v>
      </c>
      <c r="B87" s="83" t="s">
        <v>79</v>
      </c>
      <c r="C87" s="84"/>
      <c r="D87" s="85"/>
      <c r="E87" s="10">
        <v>200</v>
      </c>
      <c r="F87" s="10">
        <v>0</v>
      </c>
      <c r="G87" s="10">
        <f t="shared" si="1"/>
        <v>0</v>
      </c>
    </row>
    <row r="88" spans="1:7" ht="15.75">
      <c r="A88" s="7">
        <v>900203</v>
      </c>
      <c r="B88" s="89" t="s">
        <v>16</v>
      </c>
      <c r="C88" s="90"/>
      <c r="D88" s="91"/>
      <c r="E88" s="8">
        <f>E84+E85</f>
        <v>9962.5</v>
      </c>
      <c r="F88" s="8">
        <f>F84+F85</f>
        <v>410.7</v>
      </c>
      <c r="G88" s="8">
        <f t="shared" si="1"/>
        <v>4.12245922208281</v>
      </c>
    </row>
    <row r="89" spans="1:7" ht="30.75" customHeight="1">
      <c r="A89" s="9"/>
      <c r="B89" s="129" t="s">
        <v>17</v>
      </c>
      <c r="C89" s="130"/>
      <c r="D89" s="131"/>
      <c r="E89" s="11">
        <f>SUM(E74+E88)</f>
        <v>58523.4</v>
      </c>
      <c r="F89" s="11">
        <f>F74+F88</f>
        <v>44081.299999999996</v>
      </c>
      <c r="G89" s="11">
        <f t="shared" si="1"/>
        <v>75.32252056442378</v>
      </c>
    </row>
    <row r="90" spans="1:7" ht="15.75">
      <c r="A90" s="2"/>
      <c r="B90" s="2"/>
      <c r="C90" s="2"/>
      <c r="D90" s="2"/>
      <c r="E90" s="2"/>
      <c r="F90" s="2"/>
      <c r="G90" s="2"/>
    </row>
    <row r="91" spans="1:11" ht="18.75">
      <c r="A91" s="2" t="s">
        <v>19</v>
      </c>
      <c r="B91" s="2"/>
      <c r="C91" s="2"/>
      <c r="D91" s="2"/>
      <c r="E91" s="2"/>
      <c r="F91" s="2"/>
      <c r="G91" s="2" t="s">
        <v>20</v>
      </c>
      <c r="H91" s="1"/>
      <c r="I91" s="1"/>
      <c r="J91" s="1"/>
      <c r="K91" s="1"/>
    </row>
    <row r="92" spans="1:7" ht="15.75">
      <c r="A92" s="2"/>
      <c r="B92" s="2"/>
      <c r="C92" s="2"/>
      <c r="D92" s="2"/>
      <c r="E92" s="2"/>
      <c r="F92" s="2"/>
      <c r="G92" s="2"/>
    </row>
    <row r="93" spans="1:7" ht="15.75">
      <c r="A93" s="2"/>
      <c r="B93" s="2"/>
      <c r="C93" s="2"/>
      <c r="D93" s="2"/>
      <c r="E93" s="2"/>
      <c r="F93" s="2"/>
      <c r="G93" s="2"/>
    </row>
    <row r="94" spans="1:4" ht="18.75">
      <c r="A94" s="1"/>
      <c r="B94" s="1"/>
      <c r="C94" s="1"/>
      <c r="D94" s="1"/>
    </row>
    <row r="95" spans="1:4" ht="18.75">
      <c r="A95" s="1"/>
      <c r="B95" s="1"/>
      <c r="C95" s="1"/>
      <c r="D95" s="1"/>
    </row>
    <row r="96" spans="1:4" ht="18.75">
      <c r="A96" s="1"/>
      <c r="B96" s="1"/>
      <c r="C96" s="1"/>
      <c r="D96" s="1"/>
    </row>
    <row r="97" spans="1:4" ht="18.75">
      <c r="A97" s="1"/>
      <c r="B97" s="1"/>
      <c r="C97" s="1"/>
      <c r="D97" s="1"/>
    </row>
    <row r="98" spans="1:4" ht="18.75">
      <c r="A98" s="1"/>
      <c r="B98" s="1"/>
      <c r="C98" s="1"/>
      <c r="D98" s="1"/>
    </row>
    <row r="99" spans="1:4" ht="18.75">
      <c r="A99" s="1"/>
      <c r="B99" s="1"/>
      <c r="C99" s="1"/>
      <c r="D99" s="1"/>
    </row>
    <row r="100" spans="1:4" ht="18.75">
      <c r="A100" s="1"/>
      <c r="B100" s="1"/>
      <c r="C100" s="1"/>
      <c r="D100" s="1"/>
    </row>
    <row r="101" spans="1:4" ht="18.75">
      <c r="A101" s="1"/>
      <c r="B101" s="1"/>
      <c r="C101" s="1"/>
      <c r="D101" s="1"/>
    </row>
    <row r="102" spans="1:4" ht="18.75">
      <c r="A102" s="1"/>
      <c r="B102" s="1"/>
      <c r="C102" s="1"/>
      <c r="D102" s="1"/>
    </row>
    <row r="103" spans="1:4" ht="18.75">
      <c r="A103" s="1"/>
      <c r="B103" s="1"/>
      <c r="C103" s="1"/>
      <c r="D103" s="1"/>
    </row>
    <row r="104" spans="1:4" ht="18.75">
      <c r="A104" s="1"/>
      <c r="B104" s="1"/>
      <c r="C104" s="1"/>
      <c r="D104" s="1"/>
    </row>
    <row r="105" spans="1:4" ht="18.75">
      <c r="A105" s="1"/>
      <c r="B105" s="1"/>
      <c r="C105" s="1"/>
      <c r="D105" s="1"/>
    </row>
    <row r="106" spans="1:4" ht="18.75">
      <c r="A106" s="1"/>
      <c r="B106" s="1"/>
      <c r="C106" s="1"/>
      <c r="D106" s="1"/>
    </row>
    <row r="107" spans="1:4" ht="18.75">
      <c r="A107" s="1"/>
      <c r="B107" s="1"/>
      <c r="C107" s="1"/>
      <c r="D107" s="1"/>
    </row>
    <row r="108" spans="1:4" ht="18.75">
      <c r="A108" s="1"/>
      <c r="B108" s="1"/>
      <c r="C108" s="1"/>
      <c r="D108" s="1"/>
    </row>
    <row r="109" spans="1:4" ht="18.75">
      <c r="A109" s="1"/>
      <c r="B109" s="1"/>
      <c r="C109" s="1"/>
      <c r="D109" s="1"/>
    </row>
    <row r="110" spans="1:4" ht="18.75">
      <c r="A110" s="1"/>
      <c r="B110" s="1"/>
      <c r="C110" s="1"/>
      <c r="D110" s="1"/>
    </row>
    <row r="111" spans="1:4" ht="18.75">
      <c r="A111" s="1"/>
      <c r="B111" s="1"/>
      <c r="C111" s="1"/>
      <c r="D111" s="1"/>
    </row>
    <row r="112" spans="1:4" ht="18.75">
      <c r="A112" s="1"/>
      <c r="B112" s="1"/>
      <c r="C112" s="1"/>
      <c r="D112" s="1"/>
    </row>
    <row r="113" spans="1:4" ht="18.75">
      <c r="A113" s="1"/>
      <c r="B113" s="1"/>
      <c r="C113" s="1"/>
      <c r="D113" s="1"/>
    </row>
    <row r="114" spans="1:4" ht="18.75">
      <c r="A114" s="1"/>
      <c r="B114" s="1"/>
      <c r="C114" s="1"/>
      <c r="D114" s="1"/>
    </row>
    <row r="115" spans="1:4" ht="18.75">
      <c r="A115" s="1"/>
      <c r="B115" s="1"/>
      <c r="C115" s="1"/>
      <c r="D115" s="1"/>
    </row>
    <row r="116" spans="1:4" ht="18.75">
      <c r="A116" s="1"/>
      <c r="B116" s="1"/>
      <c r="C116" s="1"/>
      <c r="D116" s="1"/>
    </row>
    <row r="117" spans="1:4" ht="18.75">
      <c r="A117" s="1"/>
      <c r="B117" s="1"/>
      <c r="C117" s="1"/>
      <c r="D117" s="1"/>
    </row>
    <row r="118" spans="1:4" ht="18.75">
      <c r="A118" s="1"/>
      <c r="B118" s="1"/>
      <c r="C118" s="1"/>
      <c r="D118" s="1"/>
    </row>
    <row r="119" spans="1:4" ht="18.75">
      <c r="A119" s="1"/>
      <c r="B119" s="1"/>
      <c r="C119" s="1"/>
      <c r="D119" s="1"/>
    </row>
    <row r="120" spans="1:4" ht="18.75">
      <c r="A120" s="1"/>
      <c r="B120" s="1"/>
      <c r="C120" s="1"/>
      <c r="D120" s="1"/>
    </row>
    <row r="121" spans="1:4" ht="18.75">
      <c r="A121" s="1"/>
      <c r="B121" s="1"/>
      <c r="C121" s="1"/>
      <c r="D121" s="1"/>
    </row>
    <row r="122" spans="1:4" ht="18.75">
      <c r="A122" s="1"/>
      <c r="B122" s="1"/>
      <c r="C122" s="1"/>
      <c r="D122" s="1"/>
    </row>
    <row r="123" spans="1:4" ht="18.75">
      <c r="A123" s="1"/>
      <c r="B123" s="1"/>
      <c r="C123" s="1"/>
      <c r="D123" s="1"/>
    </row>
    <row r="124" spans="1:4" ht="18.75">
      <c r="A124" s="1"/>
      <c r="B124" s="1"/>
      <c r="C124" s="1"/>
      <c r="D124" s="1"/>
    </row>
    <row r="125" spans="1:4" ht="18.75">
      <c r="A125" s="1"/>
      <c r="B125" s="1"/>
      <c r="C125" s="1"/>
      <c r="D125" s="1"/>
    </row>
    <row r="126" spans="1:4" ht="18.75">
      <c r="A126" s="1"/>
      <c r="B126" s="1"/>
      <c r="C126" s="1"/>
      <c r="D126" s="1"/>
    </row>
    <row r="127" spans="1:4" ht="18.75">
      <c r="A127" s="1"/>
      <c r="B127" s="1"/>
      <c r="C127" s="1"/>
      <c r="D127" s="1"/>
    </row>
    <row r="128" spans="1:4" ht="18.75">
      <c r="A128" s="1"/>
      <c r="B128" s="1"/>
      <c r="C128" s="1"/>
      <c r="D128" s="1"/>
    </row>
    <row r="129" spans="1:4" ht="18.75">
      <c r="A129" s="1"/>
      <c r="B129" s="1"/>
      <c r="C129" s="1"/>
      <c r="D129" s="1"/>
    </row>
    <row r="130" spans="1:4" ht="18.75">
      <c r="A130" s="1"/>
      <c r="B130" s="1"/>
      <c r="C130" s="1"/>
      <c r="D130" s="1"/>
    </row>
    <row r="131" spans="1:4" ht="18.75">
      <c r="A131" s="1"/>
      <c r="B131" s="1"/>
      <c r="C131" s="1"/>
      <c r="D131" s="1"/>
    </row>
    <row r="132" spans="1:4" ht="18.75">
      <c r="A132" s="1"/>
      <c r="B132" s="1"/>
      <c r="C132" s="1"/>
      <c r="D132" s="1"/>
    </row>
    <row r="133" spans="1:4" ht="18.75">
      <c r="A133" s="1"/>
      <c r="B133" s="1"/>
      <c r="C133" s="1"/>
      <c r="D133" s="1"/>
    </row>
    <row r="134" spans="1:4" ht="18.75">
      <c r="A134" s="1"/>
      <c r="B134" s="1"/>
      <c r="C134" s="1"/>
      <c r="D134" s="1"/>
    </row>
    <row r="135" spans="1:4" ht="18.75">
      <c r="A135" s="1"/>
      <c r="B135" s="1"/>
      <c r="C135" s="1"/>
      <c r="D135" s="1"/>
    </row>
    <row r="136" spans="1:4" ht="18.75">
      <c r="A136" s="1"/>
      <c r="B136" s="1"/>
      <c r="C136" s="1"/>
      <c r="D136" s="1"/>
    </row>
    <row r="137" spans="1:4" ht="18.75">
      <c r="A137" s="1"/>
      <c r="B137" s="1"/>
      <c r="C137" s="1"/>
      <c r="D137" s="1"/>
    </row>
    <row r="138" spans="1:4" ht="18.75">
      <c r="A138" s="1"/>
      <c r="B138" s="1"/>
      <c r="C138" s="1"/>
      <c r="D138" s="1"/>
    </row>
    <row r="139" spans="1:4" ht="18.75">
      <c r="A139" s="1"/>
      <c r="B139" s="1"/>
      <c r="C139" s="1"/>
      <c r="D139" s="1"/>
    </row>
    <row r="140" spans="1:4" ht="18.75">
      <c r="A140" s="1"/>
      <c r="B140" s="1"/>
      <c r="C140" s="1"/>
      <c r="D140" s="1"/>
    </row>
    <row r="141" spans="1:4" ht="18.75">
      <c r="A141" s="1"/>
      <c r="B141" s="1"/>
      <c r="C141" s="1"/>
      <c r="D141" s="1"/>
    </row>
    <row r="142" spans="1:4" ht="18.75">
      <c r="A142" s="1"/>
      <c r="B142" s="1"/>
      <c r="C142" s="1"/>
      <c r="D142" s="1"/>
    </row>
    <row r="143" spans="1:4" ht="18.75">
      <c r="A143" s="1"/>
      <c r="B143" s="1"/>
      <c r="C143" s="1"/>
      <c r="D143" s="1"/>
    </row>
    <row r="144" spans="1:4" ht="18.75">
      <c r="A144" s="1"/>
      <c r="B144" s="1"/>
      <c r="C144" s="1"/>
      <c r="D144" s="1"/>
    </row>
    <row r="145" spans="1:4" ht="18.75">
      <c r="A145" s="1"/>
      <c r="B145" s="1"/>
      <c r="C145" s="1"/>
      <c r="D145" s="1"/>
    </row>
    <row r="146" spans="1:4" ht="18.75">
      <c r="A146" s="1"/>
      <c r="B146" s="1"/>
      <c r="C146" s="1"/>
      <c r="D146" s="1"/>
    </row>
    <row r="147" spans="1:4" ht="18.75">
      <c r="A147" s="1"/>
      <c r="B147" s="1"/>
      <c r="C147" s="1"/>
      <c r="D147" s="1"/>
    </row>
    <row r="148" spans="1:4" ht="18.75">
      <c r="A148" s="1"/>
      <c r="B148" s="1"/>
      <c r="C148" s="1"/>
      <c r="D148" s="1"/>
    </row>
    <row r="149" spans="1:4" ht="18.75">
      <c r="A149" s="1"/>
      <c r="B149" s="1"/>
      <c r="C149" s="1"/>
      <c r="D149" s="1"/>
    </row>
    <row r="150" spans="1:4" ht="18.75">
      <c r="A150" s="1"/>
      <c r="B150" s="1"/>
      <c r="C150" s="1"/>
      <c r="D150" s="1"/>
    </row>
    <row r="151" spans="1:4" ht="18.75">
      <c r="A151" s="1"/>
      <c r="B151" s="1"/>
      <c r="C151" s="1"/>
      <c r="D151" s="1"/>
    </row>
    <row r="152" spans="1:4" ht="18.75">
      <c r="A152" s="1"/>
      <c r="B152" s="1"/>
      <c r="C152" s="1"/>
      <c r="D152" s="1"/>
    </row>
    <row r="153" spans="1:4" ht="18.75">
      <c r="A153" s="1"/>
      <c r="B153" s="1"/>
      <c r="C153" s="1"/>
      <c r="D153" s="1"/>
    </row>
    <row r="154" spans="1:4" ht="18.75">
      <c r="A154" s="1"/>
      <c r="B154" s="1"/>
      <c r="C154" s="1"/>
      <c r="D154" s="1"/>
    </row>
    <row r="155" spans="1:4" ht="18.75">
      <c r="A155" s="1"/>
      <c r="B155" s="1"/>
      <c r="C155" s="1"/>
      <c r="D155" s="1"/>
    </row>
    <row r="156" spans="1:4" ht="18.75">
      <c r="A156" s="1"/>
      <c r="B156" s="1"/>
      <c r="C156" s="1"/>
      <c r="D156" s="1"/>
    </row>
    <row r="157" spans="1:4" ht="18.75">
      <c r="A157" s="1"/>
      <c r="B157" s="1"/>
      <c r="C157" s="1"/>
      <c r="D157" s="1"/>
    </row>
    <row r="158" spans="1:4" ht="18.75">
      <c r="A158" s="1"/>
      <c r="B158" s="1"/>
      <c r="C158" s="1"/>
      <c r="D158" s="1"/>
    </row>
    <row r="159" spans="1:4" ht="18.75">
      <c r="A159" s="1"/>
      <c r="B159" s="1"/>
      <c r="C159" s="1"/>
      <c r="D159" s="1"/>
    </row>
    <row r="160" spans="1:4" ht="18.75">
      <c r="A160" s="1"/>
      <c r="B160" s="1"/>
      <c r="C160" s="1"/>
      <c r="D160" s="1"/>
    </row>
    <row r="161" spans="1:4" ht="18.75">
      <c r="A161" s="1"/>
      <c r="B161" s="1"/>
      <c r="C161" s="1"/>
      <c r="D161" s="1"/>
    </row>
    <row r="162" spans="1:4" ht="18.75">
      <c r="A162" s="1"/>
      <c r="B162" s="1"/>
      <c r="C162" s="1"/>
      <c r="D162" s="1"/>
    </row>
    <row r="163" spans="1:4" ht="18.75">
      <c r="A163" s="1"/>
      <c r="B163" s="1"/>
      <c r="C163" s="1"/>
      <c r="D163" s="1"/>
    </row>
    <row r="164" spans="1:4" ht="18.75">
      <c r="A164" s="1"/>
      <c r="B164" s="1"/>
      <c r="C164" s="1"/>
      <c r="D164" s="1"/>
    </row>
    <row r="165" spans="1:4" ht="18.75">
      <c r="A165" s="1"/>
      <c r="B165" s="1"/>
      <c r="C165" s="1"/>
      <c r="D165" s="1"/>
    </row>
    <row r="166" spans="1:4" ht="18.75">
      <c r="A166" s="1"/>
      <c r="B166" s="1"/>
      <c r="C166" s="1"/>
      <c r="D166" s="1"/>
    </row>
    <row r="167" spans="1:4" ht="18.75">
      <c r="A167" s="1"/>
      <c r="B167" s="1"/>
      <c r="C167" s="1"/>
      <c r="D167" s="1"/>
    </row>
    <row r="168" spans="1:4" ht="18.75">
      <c r="A168" s="1"/>
      <c r="B168" s="1"/>
      <c r="C168" s="1"/>
      <c r="D168" s="1"/>
    </row>
    <row r="169" spans="1:4" ht="18.75">
      <c r="A169" s="1"/>
      <c r="B169" s="1"/>
      <c r="C169" s="1"/>
      <c r="D169" s="1"/>
    </row>
    <row r="170" spans="1:4" ht="18.75">
      <c r="A170" s="1"/>
      <c r="B170" s="1"/>
      <c r="C170" s="1"/>
      <c r="D170" s="1"/>
    </row>
    <row r="171" spans="1:4" ht="18.75">
      <c r="A171" s="1"/>
      <c r="B171" s="1"/>
      <c r="C171" s="1"/>
      <c r="D171" s="1"/>
    </row>
    <row r="172" spans="1:4" ht="18.75">
      <c r="A172" s="1"/>
      <c r="B172" s="1"/>
      <c r="C172" s="1"/>
      <c r="D172" s="1"/>
    </row>
    <row r="173" spans="1:4" ht="18.75">
      <c r="A173" s="1"/>
      <c r="B173" s="1"/>
      <c r="C173" s="1"/>
      <c r="D173" s="1"/>
    </row>
    <row r="174" spans="1:4" ht="18.75">
      <c r="A174" s="1"/>
      <c r="B174" s="1"/>
      <c r="C174" s="1"/>
      <c r="D174" s="1"/>
    </row>
    <row r="175" spans="1:4" ht="18.75">
      <c r="A175" s="1"/>
      <c r="B175" s="1"/>
      <c r="C175" s="1"/>
      <c r="D175" s="1"/>
    </row>
    <row r="176" spans="1:4" ht="18.75">
      <c r="A176" s="1"/>
      <c r="B176" s="1"/>
      <c r="C176" s="1"/>
      <c r="D176" s="1"/>
    </row>
    <row r="177" spans="1:4" ht="18.75">
      <c r="A177" s="1"/>
      <c r="B177" s="1"/>
      <c r="C177" s="1"/>
      <c r="D177" s="1"/>
    </row>
    <row r="178" spans="1:4" ht="18.75">
      <c r="A178" s="1"/>
      <c r="B178" s="1"/>
      <c r="C178" s="1"/>
      <c r="D178" s="1"/>
    </row>
    <row r="179" spans="1:4" ht="18.75">
      <c r="A179" s="1"/>
      <c r="B179" s="1"/>
      <c r="C179" s="1"/>
      <c r="D179" s="1"/>
    </row>
    <row r="180" spans="1:4" ht="18.75">
      <c r="A180" s="1"/>
      <c r="B180" s="1"/>
      <c r="C180" s="1"/>
      <c r="D180" s="1"/>
    </row>
    <row r="181" spans="1:4" ht="18.75">
      <c r="A181" s="1"/>
      <c r="B181" s="1"/>
      <c r="C181" s="1"/>
      <c r="D181" s="1"/>
    </row>
    <row r="182" spans="1:4" ht="18.75">
      <c r="A182" s="1"/>
      <c r="B182" s="1"/>
      <c r="C182" s="1"/>
      <c r="D182" s="1"/>
    </row>
    <row r="183" spans="1:4" ht="18.75">
      <c r="A183" s="1"/>
      <c r="B183" s="1"/>
      <c r="C183" s="1"/>
      <c r="D183" s="1"/>
    </row>
    <row r="184" spans="1:4" ht="18.75">
      <c r="A184" s="1"/>
      <c r="B184" s="1"/>
      <c r="C184" s="1"/>
      <c r="D184" s="1"/>
    </row>
    <row r="185" spans="1:4" ht="18.75">
      <c r="A185" s="1"/>
      <c r="B185" s="1"/>
      <c r="C185" s="1"/>
      <c r="D185" s="1"/>
    </row>
    <row r="186" spans="1:4" ht="18.75">
      <c r="A186" s="1"/>
      <c r="B186" s="1"/>
      <c r="C186" s="1"/>
      <c r="D186" s="1"/>
    </row>
    <row r="187" spans="1:4" ht="18.75">
      <c r="A187" s="1"/>
      <c r="B187" s="1"/>
      <c r="C187" s="1"/>
      <c r="D187" s="1"/>
    </row>
    <row r="188" spans="1:4" ht="18.75">
      <c r="A188" s="1"/>
      <c r="B188" s="1"/>
      <c r="C188" s="1"/>
      <c r="D188" s="1"/>
    </row>
    <row r="189" spans="1:4" ht="18.75">
      <c r="A189" s="1"/>
      <c r="B189" s="1"/>
      <c r="C189" s="1"/>
      <c r="D189" s="1"/>
    </row>
    <row r="190" spans="1:4" ht="18.75">
      <c r="A190" s="1"/>
      <c r="B190" s="1"/>
      <c r="C190" s="1"/>
      <c r="D190" s="1"/>
    </row>
    <row r="191" spans="1:4" ht="18.75">
      <c r="A191" s="1"/>
      <c r="B191" s="1"/>
      <c r="C191" s="1"/>
      <c r="D191" s="1"/>
    </row>
    <row r="192" spans="1:4" ht="18.75">
      <c r="A192" s="1"/>
      <c r="B192" s="1"/>
      <c r="C192" s="1"/>
      <c r="D192" s="1"/>
    </row>
    <row r="193" spans="1:4" ht="18.75">
      <c r="A193" s="1"/>
      <c r="B193" s="1"/>
      <c r="C193" s="1"/>
      <c r="D193" s="1"/>
    </row>
    <row r="194" spans="1:4" ht="18.75">
      <c r="A194" s="1"/>
      <c r="B194" s="1"/>
      <c r="C194" s="1"/>
      <c r="D194" s="1"/>
    </row>
    <row r="195" spans="1:4" ht="18.75">
      <c r="A195" s="1"/>
      <c r="B195" s="1"/>
      <c r="C195" s="1"/>
      <c r="D195" s="1"/>
    </row>
    <row r="196" spans="1:4" ht="18.75">
      <c r="A196" s="1"/>
      <c r="B196" s="1"/>
      <c r="C196" s="1"/>
      <c r="D196" s="1"/>
    </row>
    <row r="197" spans="1:4" ht="18.75">
      <c r="A197" s="1"/>
      <c r="B197" s="1"/>
      <c r="C197" s="1"/>
      <c r="D197" s="1"/>
    </row>
    <row r="198" spans="1:4" ht="18.75">
      <c r="A198" s="1"/>
      <c r="B198" s="1"/>
      <c r="C198" s="1"/>
      <c r="D198" s="1"/>
    </row>
    <row r="199" spans="1:4" ht="18.75">
      <c r="A199" s="1"/>
      <c r="B199" s="1"/>
      <c r="C199" s="1"/>
      <c r="D199" s="1"/>
    </row>
    <row r="200" spans="1:4" ht="18.75">
      <c r="A200" s="1"/>
      <c r="B200" s="1"/>
      <c r="C200" s="1"/>
      <c r="D200" s="1"/>
    </row>
    <row r="201" spans="1:4" ht="18.75">
      <c r="A201" s="1"/>
      <c r="B201" s="1"/>
      <c r="C201" s="1"/>
      <c r="D201" s="1"/>
    </row>
    <row r="202" spans="1:4" ht="18.75">
      <c r="A202" s="1"/>
      <c r="B202" s="1"/>
      <c r="C202" s="1"/>
      <c r="D202" s="1"/>
    </row>
    <row r="203" spans="1:4" ht="18.75">
      <c r="A203" s="1"/>
      <c r="B203" s="1"/>
      <c r="C203" s="1"/>
      <c r="D203" s="1"/>
    </row>
    <row r="204" spans="1:4" ht="18.75">
      <c r="A204" s="1"/>
      <c r="B204" s="1"/>
      <c r="C204" s="1"/>
      <c r="D204" s="1"/>
    </row>
    <row r="205" spans="1:4" ht="18.75">
      <c r="A205" s="1"/>
      <c r="B205" s="1"/>
      <c r="C205" s="1"/>
      <c r="D205" s="1"/>
    </row>
    <row r="206" spans="1:4" ht="18.75">
      <c r="A206" s="1"/>
      <c r="B206" s="1"/>
      <c r="C206" s="1"/>
      <c r="D206" s="1"/>
    </row>
    <row r="207" spans="1:4" ht="18.75">
      <c r="A207" s="1"/>
      <c r="B207" s="1"/>
      <c r="C207" s="1"/>
      <c r="D207" s="1"/>
    </row>
    <row r="208" spans="1:4" ht="18.75">
      <c r="A208" s="1"/>
      <c r="B208" s="1"/>
      <c r="C208" s="1"/>
      <c r="D208" s="1"/>
    </row>
    <row r="209" spans="1:4" ht="18.75">
      <c r="A209" s="1"/>
      <c r="B209" s="1"/>
      <c r="C209" s="1"/>
      <c r="D209" s="1"/>
    </row>
    <row r="210" spans="1:4" ht="18.75">
      <c r="A210" s="1"/>
      <c r="B210" s="1"/>
      <c r="C210" s="1"/>
      <c r="D210" s="1"/>
    </row>
    <row r="211" spans="1:4" ht="18.75">
      <c r="A211" s="1"/>
      <c r="B211" s="1"/>
      <c r="C211" s="1"/>
      <c r="D211" s="1"/>
    </row>
    <row r="212" spans="1:4" ht="18.75">
      <c r="A212" s="1"/>
      <c r="B212" s="1"/>
      <c r="C212" s="1"/>
      <c r="D212" s="1"/>
    </row>
    <row r="213" spans="1:4" ht="18.75">
      <c r="A213" s="1"/>
      <c r="B213" s="1"/>
      <c r="C213" s="1"/>
      <c r="D213" s="1"/>
    </row>
    <row r="214" spans="1:4" ht="18.75">
      <c r="A214" s="1"/>
      <c r="B214" s="1"/>
      <c r="C214" s="1"/>
      <c r="D214" s="1"/>
    </row>
    <row r="215" spans="1:4" ht="18.75">
      <c r="A215" s="1"/>
      <c r="B215" s="1"/>
      <c r="C215" s="1"/>
      <c r="D215" s="1"/>
    </row>
    <row r="216" spans="1:4" ht="18.75">
      <c r="A216" s="1"/>
      <c r="B216" s="1"/>
      <c r="C216" s="1"/>
      <c r="D216" s="1"/>
    </row>
  </sheetData>
  <sheetProtection/>
  <mergeCells count="89">
    <mergeCell ref="B71:D71"/>
    <mergeCell ref="B73:D73"/>
    <mergeCell ref="B77:D77"/>
    <mergeCell ref="B83:D83"/>
    <mergeCell ref="B72:D72"/>
    <mergeCell ref="B74:D74"/>
    <mergeCell ref="B81:D81"/>
    <mergeCell ref="B78:D78"/>
    <mergeCell ref="B76:D76"/>
    <mergeCell ref="B80:D80"/>
    <mergeCell ref="B60:D60"/>
    <mergeCell ref="B61:D61"/>
    <mergeCell ref="B62:D62"/>
    <mergeCell ref="B66:D66"/>
    <mergeCell ref="B63:D63"/>
    <mergeCell ref="B64:D64"/>
    <mergeCell ref="B65:D65"/>
    <mergeCell ref="A26:A27"/>
    <mergeCell ref="E26:E27"/>
    <mergeCell ref="F26:F27"/>
    <mergeCell ref="G26:G27"/>
    <mergeCell ref="A18:A19"/>
    <mergeCell ref="E18:E19"/>
    <mergeCell ref="F18:F19"/>
    <mergeCell ref="G18:G19"/>
    <mergeCell ref="B88:D88"/>
    <mergeCell ref="B82:D82"/>
    <mergeCell ref="B85:D85"/>
    <mergeCell ref="B89:D89"/>
    <mergeCell ref="B86:D86"/>
    <mergeCell ref="B84:D84"/>
    <mergeCell ref="B87:D87"/>
    <mergeCell ref="B79:D79"/>
    <mergeCell ref="B50:D50"/>
    <mergeCell ref="B43:D43"/>
    <mergeCell ref="B36:D36"/>
    <mergeCell ref="B37:D37"/>
    <mergeCell ref="B44:D44"/>
    <mergeCell ref="B51:D51"/>
    <mergeCell ref="B52:D52"/>
    <mergeCell ref="B70:D70"/>
    <mergeCell ref="B69:D69"/>
    <mergeCell ref="B58:D58"/>
    <mergeCell ref="B59:D59"/>
    <mergeCell ref="B48:D48"/>
    <mergeCell ref="B41:D41"/>
    <mergeCell ref="B49:D49"/>
    <mergeCell ref="B53:D53"/>
    <mergeCell ref="B54:D54"/>
    <mergeCell ref="B55:D55"/>
    <mergeCell ref="B56:D56"/>
    <mergeCell ref="B47:D47"/>
    <mergeCell ref="B42:D42"/>
    <mergeCell ref="B34:D34"/>
    <mergeCell ref="B45:D45"/>
    <mergeCell ref="B38:D38"/>
    <mergeCell ref="B40:D40"/>
    <mergeCell ref="B35:D35"/>
    <mergeCell ref="B39:D39"/>
    <mergeCell ref="B11:D11"/>
    <mergeCell ref="B31:D31"/>
    <mergeCell ref="B32:D32"/>
    <mergeCell ref="B29:D29"/>
    <mergeCell ref="B26:D26"/>
    <mergeCell ref="B12:D12"/>
    <mergeCell ref="B30:D30"/>
    <mergeCell ref="B20:D20"/>
    <mergeCell ref="B27:D27"/>
    <mergeCell ref="B28:D28"/>
    <mergeCell ref="A8:A10"/>
    <mergeCell ref="B75:D75"/>
    <mergeCell ref="B23:D23"/>
    <mergeCell ref="B22:D22"/>
    <mergeCell ref="B19:D19"/>
    <mergeCell ref="B21:D21"/>
    <mergeCell ref="B14:D14"/>
    <mergeCell ref="B8:D10"/>
    <mergeCell ref="B67:D67"/>
    <mergeCell ref="B68:D68"/>
    <mergeCell ref="B57:D57"/>
    <mergeCell ref="B33:D33"/>
    <mergeCell ref="B13:D13"/>
    <mergeCell ref="B25:D25"/>
    <mergeCell ref="B15:D15"/>
    <mergeCell ref="B16:D16"/>
    <mergeCell ref="B17:D17"/>
    <mergeCell ref="B18:D18"/>
    <mergeCell ref="B24:D24"/>
    <mergeCell ref="B46:D46"/>
  </mergeCells>
  <printOptions/>
  <pageMargins left="0.75" right="0.75" top="1" bottom="1"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Markova</cp:lastModifiedBy>
  <cp:lastPrinted>2017-04-15T22:26:09Z</cp:lastPrinted>
  <dcterms:created xsi:type="dcterms:W3CDTF">2010-05-04T14:03:20Z</dcterms:created>
  <dcterms:modified xsi:type="dcterms:W3CDTF">2017-04-15T22:27:58Z</dcterms:modified>
  <cp:category/>
  <cp:version/>
  <cp:contentType/>
  <cp:contentStatus/>
</cp:coreProperties>
</file>